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" sheetId="3" r:id="rId3"/>
  </sheets>
  <definedNames>
    <definedName name="_xlnm.Print_Area" localSheetId="2">'2015'!$A$1:$F$33</definedName>
  </definedNames>
  <calcPr fullCalcOnLoad="1"/>
</workbook>
</file>

<file path=xl/sharedStrings.xml><?xml version="1.0" encoding="utf-8"?>
<sst xmlns="http://schemas.openxmlformats.org/spreadsheetml/2006/main" count="159" uniqueCount="64">
  <si>
    <t>Начислено</t>
  </si>
  <si>
    <t>Содержание жилья</t>
  </si>
  <si>
    <t>Вывоз ТБО</t>
  </si>
  <si>
    <t>Итого</t>
  </si>
  <si>
    <t>Вид</t>
  </si>
  <si>
    <t>Услуги управления</t>
  </si>
  <si>
    <t>Содержание общего имущества, в т.ч.</t>
  </si>
  <si>
    <t>-</t>
  </si>
  <si>
    <t>Всего работ за период</t>
  </si>
  <si>
    <t>Дата</t>
  </si>
  <si>
    <t>Сумма, рублей</t>
  </si>
  <si>
    <t xml:space="preserve">Общая плошадь квартир </t>
  </si>
  <si>
    <t>кв.м.</t>
  </si>
  <si>
    <t xml:space="preserve">руб. </t>
  </si>
  <si>
    <t>руб.</t>
  </si>
  <si>
    <t>№</t>
  </si>
  <si>
    <t>Услуга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</si>
  <si>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</si>
  <si>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</si>
  <si>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</si>
  <si>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</si>
  <si>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</si>
  <si>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</si>
  <si>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</si>
  <si>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</si>
  <si>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</si>
  <si>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</si>
  <si>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</si>
  <si>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</si>
  <si>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</si>
  <si>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</si>
  <si>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</si>
  <si>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</si>
  <si>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</si>
  <si>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Складирование ТБО</t>
  </si>
  <si>
    <t>Обслуживание ВГО</t>
  </si>
  <si>
    <t>Вывоз КГМ</t>
  </si>
  <si>
    <t>Вывоз и складирование ТБО</t>
  </si>
  <si>
    <t>двор</t>
  </si>
  <si>
    <t>Задолженность населения на 31.12.2015 г.</t>
  </si>
  <si>
    <t>Справочно: финансовый результат с учетом задолженности</t>
  </si>
  <si>
    <t>Сальдо на 31.12.2015 г.</t>
  </si>
  <si>
    <t>Ул. Шуйская, 1-я 12</t>
  </si>
  <si>
    <t>В управлении ООО «УК Старый Город» - с 01.10.2015 года</t>
  </si>
  <si>
    <t xml:space="preserve">Остаток на 01.10.2015 г. </t>
  </si>
  <si>
    <t>Задолженность на 01.10.2015 г.</t>
  </si>
  <si>
    <t>Задолженность на 01.10.2015</t>
  </si>
  <si>
    <t>Персонифицированный учет МКД  за  2016 г.</t>
  </si>
  <si>
    <t xml:space="preserve">Остаток на 01.01.2016 г. </t>
  </si>
  <si>
    <t>Задолженность на 01.01.2016 г.</t>
  </si>
  <si>
    <t>Задолженность на 01.01.2016</t>
  </si>
  <si>
    <t>Задолженность на 31.01.2016г</t>
  </si>
  <si>
    <t>Сальдо на 31.12.2016 г.</t>
  </si>
  <si>
    <t>Задолженность населения на 31.12.2016 г.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</si>
  <si>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</si>
  <si>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</si>
  <si>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</si>
  <si>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</si>
  <si>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31.01.2017г</t>
  </si>
  <si>
    <t>Сальдо на 31.12.2017 г.</t>
  </si>
  <si>
    <t>Задолженность населения на 31.12.2017 г.</t>
  </si>
  <si>
    <t>кгм</t>
  </si>
  <si>
    <t>покос не входит</t>
  </si>
  <si>
    <t>Перенавеска водосточных труб, переборка кровли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</si>
</sst>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4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1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1" fillId="34" borderId="0" xfId="0" applyFont="1" applyFill="1" applyAlignment="1">
      <alignment vertical="center"/>
    </xf>
    <xf numFmtId="14" fontId="2" fillId="34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 wrapText="1"/>
    </xf>
    <xf numFmtId="4" fontId="1" fillId="33" borderId="16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4" fontId="2" fillId="35" borderId="10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4" fontId="1" fillId="33" borderId="1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left" vertical="center" wrapText="1"/>
    </xf>
    <xf numFmtId="0" fontId="2" fillId="35" borderId="18" xfId="0" applyFont="1" applyFill="1" applyBorder="1" applyAlignment="1">
      <alignment horizontal="left" vertical="center" wrapText="1"/>
    </xf>
    <xf numFmtId="0" fontId="2" fillId="35" borderId="19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 wrapText="1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left" vertical="center" wrapText="1"/>
    </xf>
    <xf numFmtId="0" fontId="42" fillId="33" borderId="0" xfId="0" applyFont="1" applyFill="1" applyAlignment="1">
      <alignment vertical="center"/>
    </xf>
    <xf numFmtId="14" fontId="43" fillId="33" borderId="10" xfId="0" applyNumberFormat="1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left" vertical="center" wrapText="1"/>
    </xf>
    <xf numFmtId="0" fontId="43" fillId="33" borderId="18" xfId="0" applyFont="1" applyFill="1" applyBorder="1" applyAlignment="1">
      <alignment horizontal="left" vertical="center" wrapText="1"/>
    </xf>
    <xf numFmtId="0" fontId="43" fillId="33" borderId="19" xfId="0" applyFont="1" applyFill="1" applyBorder="1" applyAlignment="1">
      <alignment horizontal="left" vertical="center" wrapText="1"/>
    </xf>
    <xf numFmtId="0" fontId="43" fillId="36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21">
      <selection activeCell="J31" sqref="J31"/>
    </sheetView>
  </sheetViews>
  <sheetFormatPr defaultColWidth="9.140625" defaultRowHeight="12.75" outlineLevelRow="1"/>
  <cols>
    <col min="1" max="1" width="4.421875" style="12" customWidth="1"/>
    <col min="2" max="2" width="17.00390625" style="8" customWidth="1"/>
    <col min="3" max="3" width="15.57421875" style="8" customWidth="1"/>
    <col min="4" max="4" width="13.57421875" style="8" customWidth="1"/>
    <col min="5" max="5" width="14.00390625" style="8" customWidth="1"/>
    <col min="6" max="6" width="18.140625" style="8" customWidth="1"/>
    <col min="7" max="7" width="10.140625" style="8" customWidth="1"/>
    <col min="8" max="8" width="9.57421875" style="8" bestFit="1" customWidth="1"/>
    <col min="9" max="9" width="11.421875" style="8" customWidth="1"/>
    <col min="10" max="10" width="11.00390625" style="8" customWidth="1"/>
    <col min="11" max="16384" width="9.140625" style="8" customWidth="1"/>
  </cols>
  <sheetData>
    <row r="1" spans="1:7" ht="15.75">
      <c r="A1" s="65" t="s">
        <v>54</v>
      </c>
      <c r="B1" s="65"/>
      <c r="C1" s="65"/>
      <c r="D1" s="65"/>
      <c r="E1" s="65"/>
      <c r="F1" s="65"/>
      <c r="G1" s="47"/>
    </row>
    <row r="2" spans="1:8" ht="15.75">
      <c r="A2" s="65" t="s">
        <v>42</v>
      </c>
      <c r="B2" s="65"/>
      <c r="C2" s="65"/>
      <c r="D2" s="65"/>
      <c r="E2" s="65"/>
      <c r="F2" s="65"/>
      <c r="G2" s="10"/>
      <c r="H2" s="11"/>
    </row>
    <row r="3" ht="4.5" customHeight="1"/>
    <row r="4" spans="1:6" ht="15.75" hidden="1" outlineLevel="1">
      <c r="A4" s="13" t="s">
        <v>43</v>
      </c>
      <c r="C4" s="13"/>
      <c r="D4" s="13"/>
      <c r="E4" s="13"/>
      <c r="F4" s="13"/>
    </row>
    <row r="5" spans="1:6" ht="15.75" hidden="1" outlineLevel="1">
      <c r="A5" s="13" t="s">
        <v>11</v>
      </c>
      <c r="C5" s="13"/>
      <c r="D5" s="13">
        <v>83.5</v>
      </c>
      <c r="E5" s="13" t="s">
        <v>12</v>
      </c>
      <c r="F5" s="13"/>
    </row>
    <row r="6" ht="9" customHeight="1" collapsed="1">
      <c r="I6" s="32"/>
    </row>
    <row r="7" spans="1:6" ht="15.75">
      <c r="A7" s="10" t="s">
        <v>55</v>
      </c>
      <c r="C7" s="10"/>
      <c r="D7" s="14">
        <f>'2016'!F30</f>
        <v>7161.454999999999</v>
      </c>
      <c r="E7" s="10" t="s">
        <v>13</v>
      </c>
      <c r="F7" s="10"/>
    </row>
    <row r="8" spans="1:6" ht="15.75">
      <c r="A8" s="10" t="s">
        <v>56</v>
      </c>
      <c r="C8" s="13"/>
      <c r="D8" s="14">
        <f>C15</f>
        <v>-8298.68</v>
      </c>
      <c r="E8" s="10" t="s">
        <v>13</v>
      </c>
      <c r="F8" s="13"/>
    </row>
    <row r="9" spans="2:6" ht="15.75">
      <c r="B9" s="13"/>
      <c r="C9" s="13"/>
      <c r="D9" s="13"/>
      <c r="E9" s="13"/>
      <c r="F9" s="15" t="s">
        <v>14</v>
      </c>
    </row>
    <row r="10" spans="1:6" s="12" customFormat="1" ht="28.5" customHeight="1">
      <c r="A10" s="7" t="s">
        <v>15</v>
      </c>
      <c r="B10" s="16" t="s">
        <v>16</v>
      </c>
      <c r="C10" s="17" t="s">
        <v>57</v>
      </c>
      <c r="D10" s="17" t="s">
        <v>0</v>
      </c>
      <c r="E10" s="17" t="s">
        <v>17</v>
      </c>
      <c r="F10" s="17" t="s">
        <v>58</v>
      </c>
    </row>
    <row r="11" spans="1:9" s="20" customFormat="1" ht="30" customHeight="1">
      <c r="A11" s="7">
        <v>1</v>
      </c>
      <c r="B11" s="18" t="s">
        <v>1</v>
      </c>
      <c r="C11" s="39">
        <v>-6808.960000000001</v>
      </c>
      <c r="D11" s="37">
        <v>10350.6</v>
      </c>
      <c r="E11" s="37">
        <v>16297.01</v>
      </c>
      <c r="F11" s="37">
        <f>C11-D11+E11</f>
        <v>-862.5500000000011</v>
      </c>
      <c r="G11" s="16" t="s">
        <v>32</v>
      </c>
      <c r="H11" s="16">
        <v>10.32</v>
      </c>
      <c r="I11" s="44">
        <f>H11*3*H19</f>
        <v>2585.16</v>
      </c>
    </row>
    <row r="12" spans="1:9" s="20" customFormat="1" ht="15.75">
      <c r="A12" s="7">
        <v>2</v>
      </c>
      <c r="B12" s="18" t="s">
        <v>2</v>
      </c>
      <c r="C12" s="39">
        <v>-982.15</v>
      </c>
      <c r="D12" s="37">
        <v>1493.04</v>
      </c>
      <c r="E12" s="37">
        <v>2350.77</v>
      </c>
      <c r="F12" s="37">
        <f>C12-D12+E12</f>
        <v>-124.42000000000007</v>
      </c>
      <c r="G12" s="16" t="s">
        <v>33</v>
      </c>
      <c r="H12" s="16">
        <v>3.9</v>
      </c>
      <c r="I12" s="45">
        <f>H12*12*H19</f>
        <v>3907.7999999999997</v>
      </c>
    </row>
    <row r="13" spans="1:9" s="20" customFormat="1" ht="31.5">
      <c r="A13" s="7">
        <v>2</v>
      </c>
      <c r="B13" s="18" t="s">
        <v>34</v>
      </c>
      <c r="C13" s="39">
        <v>-336.1499999999999</v>
      </c>
      <c r="D13" s="37">
        <v>510.96</v>
      </c>
      <c r="E13" s="37">
        <v>804.53</v>
      </c>
      <c r="F13" s="37">
        <f>C13-D13+E13</f>
        <v>-42.57999999999993</v>
      </c>
      <c r="G13" s="16" t="s">
        <v>61</v>
      </c>
      <c r="H13" s="16">
        <v>0.69</v>
      </c>
      <c r="I13" s="45">
        <f>H13*12*H19</f>
        <v>691.38</v>
      </c>
    </row>
    <row r="14" spans="1:8" s="20" customFormat="1" ht="30" customHeight="1">
      <c r="A14" s="7">
        <v>4</v>
      </c>
      <c r="B14" s="18" t="s">
        <v>35</v>
      </c>
      <c r="C14" s="39">
        <v>-171.42</v>
      </c>
      <c r="D14" s="37">
        <v>373.23</v>
      </c>
      <c r="E14" s="37">
        <v>485.37</v>
      </c>
      <c r="F14" s="37">
        <f>C14-D14+E14</f>
        <v>-59.27999999999997</v>
      </c>
      <c r="G14" s="19" t="s">
        <v>38</v>
      </c>
      <c r="H14" s="19">
        <v>1.63</v>
      </c>
    </row>
    <row r="15" spans="1:8" ht="19.5" customHeight="1">
      <c r="A15" s="7"/>
      <c r="B15" s="18" t="s">
        <v>3</v>
      </c>
      <c r="C15" s="38">
        <f>SUM(C11:C14)</f>
        <v>-8298.68</v>
      </c>
      <c r="D15" s="38">
        <f>SUM(D11:D14)</f>
        <v>12727.829999999998</v>
      </c>
      <c r="E15" s="38">
        <f>SUM(E11:E14)</f>
        <v>19937.679999999997</v>
      </c>
      <c r="F15" s="38">
        <f>SUM(F11:F14)</f>
        <v>-1088.830000000001</v>
      </c>
      <c r="H15" s="72" t="s">
        <v>62</v>
      </c>
    </row>
    <row r="16" ht="11.25" customHeight="1"/>
    <row r="17" spans="1:6" ht="15.75">
      <c r="A17" s="65" t="s">
        <v>18</v>
      </c>
      <c r="B17" s="65"/>
      <c r="C17" s="65"/>
      <c r="D17" s="65"/>
      <c r="E17" s="65"/>
      <c r="F17" s="65"/>
    </row>
    <row r="18" spans="1:8" ht="15.75">
      <c r="A18" s="47"/>
      <c r="B18" s="47"/>
      <c r="C18" s="47"/>
      <c r="D18" s="47"/>
      <c r="E18" s="47"/>
      <c r="F18" s="47"/>
      <c r="H18" s="8" t="s">
        <v>19</v>
      </c>
    </row>
    <row r="19" spans="1:8" ht="33" customHeight="1">
      <c r="A19" s="17" t="s">
        <v>31</v>
      </c>
      <c r="B19" s="66" t="s">
        <v>4</v>
      </c>
      <c r="C19" s="66"/>
      <c r="D19" s="66"/>
      <c r="E19" s="66"/>
      <c r="F19" s="21" t="s">
        <v>10</v>
      </c>
      <c r="G19" s="22"/>
      <c r="H19" s="8">
        <f>D5</f>
        <v>83.5</v>
      </c>
    </row>
    <row r="20" spans="1:10" ht="18" customHeight="1">
      <c r="A20" s="23">
        <v>1</v>
      </c>
      <c r="B20" s="67" t="s">
        <v>5</v>
      </c>
      <c r="C20" s="67"/>
      <c r="D20" s="67"/>
      <c r="E20" s="68"/>
      <c r="F20" s="50">
        <f>I12</f>
        <v>3907.7999999999997</v>
      </c>
      <c r="G20" s="13"/>
      <c r="H20" s="8" t="s">
        <v>20</v>
      </c>
      <c r="I20" s="8" t="s">
        <v>21</v>
      </c>
      <c r="J20" s="8" t="s">
        <v>22</v>
      </c>
    </row>
    <row r="21" spans="1:7" ht="18" customHeight="1">
      <c r="A21" s="25">
        <v>2</v>
      </c>
      <c r="B21" s="62" t="s">
        <v>35</v>
      </c>
      <c r="C21" s="62"/>
      <c r="D21" s="62"/>
      <c r="E21" s="63"/>
      <c r="F21" s="50">
        <f>D14</f>
        <v>373.23</v>
      </c>
      <c r="G21" s="13"/>
    </row>
    <row r="22" spans="1:7" ht="18" customHeight="1">
      <c r="A22" s="25">
        <v>3</v>
      </c>
      <c r="B22" s="62" t="s">
        <v>36</v>
      </c>
      <c r="C22" s="62"/>
      <c r="D22" s="62"/>
      <c r="E22" s="63"/>
      <c r="F22" s="50">
        <f>I13</f>
        <v>691.38</v>
      </c>
      <c r="G22" s="13"/>
    </row>
    <row r="23" spans="1:7" ht="18" customHeight="1">
      <c r="A23" s="25">
        <v>4</v>
      </c>
      <c r="B23" s="62" t="s">
        <v>6</v>
      </c>
      <c r="C23" s="62"/>
      <c r="D23" s="62"/>
      <c r="E23" s="63"/>
      <c r="F23" s="50">
        <f>F24+F25+F26</f>
        <v>10492</v>
      </c>
      <c r="G23" s="13"/>
    </row>
    <row r="24" spans="1:7" ht="16.5" customHeight="1">
      <c r="A24" s="25" t="s">
        <v>7</v>
      </c>
      <c r="B24" s="62" t="s">
        <v>23</v>
      </c>
      <c r="C24" s="62"/>
      <c r="D24" s="62"/>
      <c r="E24" s="63"/>
      <c r="F24" s="50">
        <v>0</v>
      </c>
      <c r="G24" s="13"/>
    </row>
    <row r="25" spans="1:7" ht="16.5" customHeight="1">
      <c r="A25" s="25" t="s">
        <v>7</v>
      </c>
      <c r="B25" s="62" t="s">
        <v>24</v>
      </c>
      <c r="C25" s="62"/>
      <c r="D25" s="62"/>
      <c r="E25" s="63"/>
      <c r="F25" s="50">
        <v>0</v>
      </c>
      <c r="G25" s="13"/>
    </row>
    <row r="26" spans="1:7" ht="16.5" customHeight="1">
      <c r="A26" s="25" t="s">
        <v>7</v>
      </c>
      <c r="B26" s="62" t="s">
        <v>25</v>
      </c>
      <c r="C26" s="62"/>
      <c r="D26" s="62"/>
      <c r="E26" s="63"/>
      <c r="F26" s="50">
        <f>F36</f>
        <v>10492</v>
      </c>
      <c r="G26" s="13"/>
    </row>
    <row r="27" spans="1:7" ht="17.25" customHeight="1">
      <c r="A27" s="25">
        <v>5</v>
      </c>
      <c r="B27" s="64" t="s">
        <v>37</v>
      </c>
      <c r="C27" s="64"/>
      <c r="D27" s="64"/>
      <c r="E27" s="64"/>
      <c r="F27" s="49">
        <f>D12+D13</f>
        <v>2004</v>
      </c>
      <c r="G27" s="13"/>
    </row>
    <row r="28" spans="1:7" s="28" customFormat="1" ht="21" customHeight="1">
      <c r="A28" s="26"/>
      <c r="B28" s="55" t="s">
        <v>8</v>
      </c>
      <c r="C28" s="55"/>
      <c r="D28" s="55"/>
      <c r="E28" s="55"/>
      <c r="F28" s="27">
        <f>F20+F21+F22+F23+F27</f>
        <v>17468.41</v>
      </c>
      <c r="G28" s="10"/>
    </row>
    <row r="30" spans="1:6" ht="18" customHeight="1">
      <c r="A30" s="42" t="s">
        <v>59</v>
      </c>
      <c r="B30" s="42"/>
      <c r="C30" s="42"/>
      <c r="D30" s="42"/>
      <c r="E30" s="42"/>
      <c r="F30" s="6">
        <f>D7+D15-F28</f>
        <v>2420.8749999999964</v>
      </c>
    </row>
    <row r="31" spans="1:6" ht="20.25" customHeight="1">
      <c r="A31" s="42" t="s">
        <v>60</v>
      </c>
      <c r="B31" s="42"/>
      <c r="C31" s="42"/>
      <c r="D31" s="42"/>
      <c r="E31" s="42"/>
      <c r="F31" s="6">
        <f>F15</f>
        <v>-1088.830000000001</v>
      </c>
    </row>
    <row r="32" spans="1:6" ht="15.75" outlineLevel="1">
      <c r="A32" s="43" t="s">
        <v>40</v>
      </c>
      <c r="B32" s="43"/>
      <c r="C32" s="43"/>
      <c r="D32" s="43"/>
      <c r="E32" s="43"/>
      <c r="F32" s="6">
        <f>F30+F31</f>
        <v>1332.0449999999953</v>
      </c>
    </row>
    <row r="33" ht="11.25" customHeight="1"/>
    <row r="35" spans="1:6" ht="15.75">
      <c r="A35" s="29" t="s">
        <v>15</v>
      </c>
      <c r="B35" s="29" t="s">
        <v>9</v>
      </c>
      <c r="C35" s="56" t="s">
        <v>26</v>
      </c>
      <c r="D35" s="57"/>
      <c r="E35" s="58"/>
      <c r="F35" s="29" t="s">
        <v>27</v>
      </c>
    </row>
    <row r="36" spans="1:6" s="40" customFormat="1" ht="37.5" customHeight="1">
      <c r="A36" s="1"/>
      <c r="B36" s="73">
        <v>42793</v>
      </c>
      <c r="C36" s="74" t="s">
        <v>63</v>
      </c>
      <c r="D36" s="75"/>
      <c r="E36" s="76"/>
      <c r="F36" s="77">
        <v>10492</v>
      </c>
    </row>
    <row r="37" spans="1:6" ht="15.75">
      <c r="A37" s="1"/>
      <c r="B37" s="3"/>
      <c r="C37" s="59"/>
      <c r="D37" s="60"/>
      <c r="E37" s="61"/>
      <c r="F37" s="48"/>
    </row>
    <row r="38" spans="1:6" s="28" customFormat="1" ht="15.75">
      <c r="A38" s="54" t="s">
        <v>28</v>
      </c>
      <c r="B38" s="54"/>
      <c r="C38" s="54"/>
      <c r="D38" s="54"/>
      <c r="E38" s="54"/>
      <c r="F38" s="30">
        <f>SUM(F36:F37)</f>
        <v>10492</v>
      </c>
    </row>
  </sheetData>
  <sheetProtection/>
  <mergeCells count="17">
    <mergeCell ref="A1:F1"/>
    <mergeCell ref="A2:F2"/>
    <mergeCell ref="A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A38:E38"/>
    <mergeCell ref="B28:E28"/>
    <mergeCell ref="C35:E35"/>
    <mergeCell ref="C36:E36"/>
    <mergeCell ref="C37:E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8">
      <selection activeCell="D8" sqref="D8"/>
    </sheetView>
  </sheetViews>
  <sheetFormatPr defaultColWidth="9.140625" defaultRowHeight="12.75" outlineLevelRow="1"/>
  <cols>
    <col min="1" max="1" width="4.421875" style="12" customWidth="1"/>
    <col min="2" max="2" width="17.00390625" style="8" customWidth="1"/>
    <col min="3" max="3" width="15.57421875" style="8" customWidth="1"/>
    <col min="4" max="4" width="13.57421875" style="8" customWidth="1"/>
    <col min="5" max="5" width="14.00390625" style="8" customWidth="1"/>
    <col min="6" max="6" width="18.140625" style="8" customWidth="1"/>
    <col min="7" max="7" width="10.140625" style="8" customWidth="1"/>
    <col min="8" max="8" width="9.57421875" style="8" bestFit="1" customWidth="1"/>
    <col min="9" max="9" width="11.421875" style="8" customWidth="1"/>
    <col min="10" max="10" width="11.00390625" style="8" customWidth="1"/>
    <col min="11" max="16384" width="9.140625" style="8" customWidth="1"/>
  </cols>
  <sheetData>
    <row r="1" spans="1:7" ht="15.75">
      <c r="A1" s="65" t="s">
        <v>47</v>
      </c>
      <c r="B1" s="65"/>
      <c r="C1" s="65"/>
      <c r="D1" s="65"/>
      <c r="E1" s="65"/>
      <c r="F1" s="65"/>
      <c r="G1" s="46"/>
    </row>
    <row r="2" spans="1:8" ht="15.75">
      <c r="A2" s="65" t="s">
        <v>42</v>
      </c>
      <c r="B2" s="65"/>
      <c r="C2" s="65"/>
      <c r="D2" s="65"/>
      <c r="E2" s="65"/>
      <c r="F2" s="65"/>
      <c r="G2" s="10"/>
      <c r="H2" s="11"/>
    </row>
    <row r="3" ht="4.5" customHeight="1"/>
    <row r="4" spans="1:6" ht="15.75" hidden="1" outlineLevel="1">
      <c r="A4" s="13" t="s">
        <v>43</v>
      </c>
      <c r="C4" s="13"/>
      <c r="D4" s="13"/>
      <c r="E4" s="13"/>
      <c r="F4" s="13"/>
    </row>
    <row r="5" spans="1:6" ht="15.75" hidden="1" outlineLevel="1">
      <c r="A5" s="13" t="s">
        <v>11</v>
      </c>
      <c r="C5" s="13"/>
      <c r="D5" s="13">
        <v>83.5</v>
      </c>
      <c r="E5" s="13" t="s">
        <v>12</v>
      </c>
      <c r="F5" s="13"/>
    </row>
    <row r="6" ht="9" customHeight="1" collapsed="1">
      <c r="I6" s="32"/>
    </row>
    <row r="7" spans="1:6" ht="15.75">
      <c r="A7" s="10" t="s">
        <v>48</v>
      </c>
      <c r="C7" s="10"/>
      <c r="D7" s="14">
        <f>'2015'!F30</f>
        <v>1410.0349999999994</v>
      </c>
      <c r="E7" s="10" t="s">
        <v>13</v>
      </c>
      <c r="F7" s="10"/>
    </row>
    <row r="8" spans="1:6" ht="15.75">
      <c r="A8" s="10" t="s">
        <v>49</v>
      </c>
      <c r="C8" s="13"/>
      <c r="D8" s="14">
        <f>C15</f>
        <v>-2242.8799999999997</v>
      </c>
      <c r="E8" s="10" t="s">
        <v>13</v>
      </c>
      <c r="F8" s="13"/>
    </row>
    <row r="9" spans="2:6" ht="15.75">
      <c r="B9" s="13"/>
      <c r="C9" s="13"/>
      <c r="D9" s="13"/>
      <c r="E9" s="13"/>
      <c r="F9" s="15" t="s">
        <v>14</v>
      </c>
    </row>
    <row r="10" spans="1:6" s="12" customFormat="1" ht="28.5" customHeight="1">
      <c r="A10" s="7" t="s">
        <v>15</v>
      </c>
      <c r="B10" s="16" t="s">
        <v>16</v>
      </c>
      <c r="C10" s="17" t="s">
        <v>50</v>
      </c>
      <c r="D10" s="17" t="s">
        <v>0</v>
      </c>
      <c r="E10" s="17" t="s">
        <v>17</v>
      </c>
      <c r="F10" s="17" t="s">
        <v>51</v>
      </c>
    </row>
    <row r="11" spans="1:9" s="20" customFormat="1" ht="30" customHeight="1">
      <c r="A11" s="7">
        <v>1</v>
      </c>
      <c r="B11" s="18" t="s">
        <v>1</v>
      </c>
      <c r="C11" s="39">
        <v>-1840.2599999999998</v>
      </c>
      <c r="D11" s="37">
        <v>10350.6</v>
      </c>
      <c r="E11" s="37">
        <v>5381.9</v>
      </c>
      <c r="F11" s="37">
        <f>C11-D11+E11</f>
        <v>-6808.960000000001</v>
      </c>
      <c r="G11" s="16" t="s">
        <v>32</v>
      </c>
      <c r="H11" s="16">
        <v>10.32</v>
      </c>
      <c r="I11" s="44">
        <f>H11*3*H19</f>
        <v>2585.16</v>
      </c>
    </row>
    <row r="12" spans="1:9" s="20" customFormat="1" ht="15.75">
      <c r="A12" s="7">
        <v>2</v>
      </c>
      <c r="B12" s="18" t="s">
        <v>2</v>
      </c>
      <c r="C12" s="39">
        <v>-265.45</v>
      </c>
      <c r="D12" s="37">
        <v>1493.04</v>
      </c>
      <c r="E12" s="37">
        <v>776.34</v>
      </c>
      <c r="F12" s="37">
        <f>C12-D12+E12</f>
        <v>-982.15</v>
      </c>
      <c r="G12" s="16" t="s">
        <v>33</v>
      </c>
      <c r="H12" s="16">
        <v>3.9</v>
      </c>
      <c r="I12" s="45">
        <f>H12*12*H19</f>
        <v>3907.7999999999997</v>
      </c>
    </row>
    <row r="13" spans="1:9" s="20" customFormat="1" ht="31.5">
      <c r="A13" s="7">
        <v>2</v>
      </c>
      <c r="B13" s="18" t="s">
        <v>34</v>
      </c>
      <c r="C13" s="39">
        <v>-90.85</v>
      </c>
      <c r="D13" s="37">
        <v>510.96</v>
      </c>
      <c r="E13" s="37">
        <v>265.66</v>
      </c>
      <c r="F13" s="37">
        <f>C13-D13+E13</f>
        <v>-336.1499999999999</v>
      </c>
      <c r="G13" s="16" t="s">
        <v>38</v>
      </c>
      <c r="H13" s="16">
        <v>0.69</v>
      </c>
      <c r="I13" s="45">
        <f>H13*12*H19</f>
        <v>691.38</v>
      </c>
    </row>
    <row r="14" spans="1:8" s="20" customFormat="1" ht="30" customHeight="1">
      <c r="A14" s="7">
        <v>4</v>
      </c>
      <c r="B14" s="18" t="s">
        <v>35</v>
      </c>
      <c r="C14" s="39">
        <v>-46.32000000000001</v>
      </c>
      <c r="D14" s="37">
        <v>260.52</v>
      </c>
      <c r="E14" s="37">
        <v>135.42</v>
      </c>
      <c r="F14" s="37">
        <f>C14-D14+E14</f>
        <v>-171.42</v>
      </c>
      <c r="G14" s="19"/>
      <c r="H14" s="19"/>
    </row>
    <row r="15" spans="1:6" ht="19.5" customHeight="1">
      <c r="A15" s="7"/>
      <c r="B15" s="18" t="s">
        <v>3</v>
      </c>
      <c r="C15" s="38">
        <f>SUM(C11:C14)</f>
        <v>-2242.8799999999997</v>
      </c>
      <c r="D15" s="38">
        <f>SUM(D11:D14)</f>
        <v>12615.119999999999</v>
      </c>
      <c r="E15" s="38">
        <f>SUM(E11:E14)</f>
        <v>6559.32</v>
      </c>
      <c r="F15" s="38">
        <f>SUM(F11:F14)</f>
        <v>-8298.68</v>
      </c>
    </row>
    <row r="16" ht="11.25" customHeight="1"/>
    <row r="17" spans="1:6" ht="15.75">
      <c r="A17" s="65" t="s">
        <v>18</v>
      </c>
      <c r="B17" s="65"/>
      <c r="C17" s="65"/>
      <c r="D17" s="65"/>
      <c r="E17" s="65"/>
      <c r="F17" s="65"/>
    </row>
    <row r="18" spans="1:8" ht="15.75">
      <c r="A18" s="46"/>
      <c r="B18" s="46"/>
      <c r="C18" s="46"/>
      <c r="D18" s="46"/>
      <c r="E18" s="46"/>
      <c r="F18" s="46"/>
      <c r="H18" s="8" t="s">
        <v>19</v>
      </c>
    </row>
    <row r="19" spans="1:8" ht="33" customHeight="1">
      <c r="A19" s="17" t="s">
        <v>31</v>
      </c>
      <c r="B19" s="66" t="s">
        <v>4</v>
      </c>
      <c r="C19" s="66"/>
      <c r="D19" s="66"/>
      <c r="E19" s="66"/>
      <c r="F19" s="21" t="s">
        <v>10</v>
      </c>
      <c r="G19" s="22"/>
      <c r="H19" s="8">
        <f>D5</f>
        <v>83.5</v>
      </c>
    </row>
    <row r="20" spans="1:10" ht="18" customHeight="1">
      <c r="A20" s="23">
        <v>1</v>
      </c>
      <c r="B20" s="67" t="s">
        <v>5</v>
      </c>
      <c r="C20" s="67"/>
      <c r="D20" s="67"/>
      <c r="E20" s="68"/>
      <c r="F20" s="50">
        <f>I12</f>
        <v>3907.7999999999997</v>
      </c>
      <c r="G20" s="13"/>
      <c r="H20" s="8" t="s">
        <v>20</v>
      </c>
      <c r="I20" s="8" t="s">
        <v>21</v>
      </c>
      <c r="J20" s="8" t="s">
        <v>22</v>
      </c>
    </row>
    <row r="21" spans="1:7" ht="18" customHeight="1">
      <c r="A21" s="25">
        <v>2</v>
      </c>
      <c r="B21" s="62" t="s">
        <v>35</v>
      </c>
      <c r="C21" s="62"/>
      <c r="D21" s="62"/>
      <c r="E21" s="63"/>
      <c r="F21" s="50">
        <f>D14</f>
        <v>260.52</v>
      </c>
      <c r="G21" s="13"/>
    </row>
    <row r="22" spans="1:7" ht="18" customHeight="1">
      <c r="A22" s="25">
        <v>3</v>
      </c>
      <c r="B22" s="62" t="s">
        <v>36</v>
      </c>
      <c r="C22" s="62"/>
      <c r="D22" s="62"/>
      <c r="E22" s="63"/>
      <c r="F22" s="50">
        <f>I13</f>
        <v>691.38</v>
      </c>
      <c r="G22" s="13"/>
    </row>
    <row r="23" spans="1:7" ht="18" customHeight="1">
      <c r="A23" s="25">
        <v>4</v>
      </c>
      <c r="B23" s="62" t="s">
        <v>6</v>
      </c>
      <c r="C23" s="62"/>
      <c r="D23" s="62"/>
      <c r="E23" s="63"/>
      <c r="F23" s="50">
        <f>F24+F25+F26</f>
        <v>0</v>
      </c>
      <c r="G23" s="13"/>
    </row>
    <row r="24" spans="1:7" ht="16.5" customHeight="1">
      <c r="A24" s="25" t="s">
        <v>7</v>
      </c>
      <c r="B24" s="62" t="s">
        <v>23</v>
      </c>
      <c r="C24" s="62"/>
      <c r="D24" s="62"/>
      <c r="E24" s="63"/>
      <c r="F24" s="50">
        <v>0</v>
      </c>
      <c r="G24" s="13"/>
    </row>
    <row r="25" spans="1:7" ht="16.5" customHeight="1">
      <c r="A25" s="25" t="s">
        <v>7</v>
      </c>
      <c r="B25" s="62" t="s">
        <v>24</v>
      </c>
      <c r="C25" s="62"/>
      <c r="D25" s="62"/>
      <c r="E25" s="63"/>
      <c r="F25" s="50">
        <f>F36+F37+F39</f>
        <v>0</v>
      </c>
      <c r="G25" s="13"/>
    </row>
    <row r="26" spans="1:7" ht="16.5" customHeight="1">
      <c r="A26" s="25" t="s">
        <v>7</v>
      </c>
      <c r="B26" s="62" t="s">
        <v>25</v>
      </c>
      <c r="C26" s="62"/>
      <c r="D26" s="62"/>
      <c r="E26" s="63"/>
      <c r="F26" s="50">
        <f>F38</f>
        <v>0</v>
      </c>
      <c r="G26" s="13"/>
    </row>
    <row r="27" spans="1:7" ht="17.25" customHeight="1">
      <c r="A27" s="25">
        <v>5</v>
      </c>
      <c r="B27" s="64" t="s">
        <v>37</v>
      </c>
      <c r="C27" s="64"/>
      <c r="D27" s="64"/>
      <c r="E27" s="64"/>
      <c r="F27" s="49">
        <f>D12+D13</f>
        <v>2004</v>
      </c>
      <c r="G27" s="13"/>
    </row>
    <row r="28" spans="1:7" s="28" customFormat="1" ht="21" customHeight="1">
      <c r="A28" s="26"/>
      <c r="B28" s="55" t="s">
        <v>8</v>
      </c>
      <c r="C28" s="55"/>
      <c r="D28" s="55"/>
      <c r="E28" s="55"/>
      <c r="F28" s="27">
        <f>F20+F21+F22+F23+F27</f>
        <v>6863.7</v>
      </c>
      <c r="G28" s="10"/>
    </row>
    <row r="30" spans="1:6" ht="18" customHeight="1">
      <c r="A30" s="42" t="s">
        <v>52</v>
      </c>
      <c r="B30" s="42"/>
      <c r="C30" s="42"/>
      <c r="D30" s="42"/>
      <c r="E30" s="42"/>
      <c r="F30" s="6">
        <f>D7+D15-F28</f>
        <v>7161.454999999999</v>
      </c>
    </row>
    <row r="31" spans="1:6" ht="20.25" customHeight="1">
      <c r="A31" s="42" t="s">
        <v>53</v>
      </c>
      <c r="B31" s="42"/>
      <c r="C31" s="42"/>
      <c r="D31" s="42"/>
      <c r="E31" s="42"/>
      <c r="F31" s="6">
        <f>F15</f>
        <v>-8298.68</v>
      </c>
    </row>
    <row r="32" spans="1:6" ht="15.75" outlineLevel="1">
      <c r="A32" s="43" t="s">
        <v>40</v>
      </c>
      <c r="B32" s="43"/>
      <c r="C32" s="43"/>
      <c r="D32" s="43"/>
      <c r="E32" s="43"/>
      <c r="F32" s="6">
        <f>F30+F31</f>
        <v>-1137.2250000000013</v>
      </c>
    </row>
    <row r="33" ht="11.25" customHeight="1"/>
    <row r="35" spans="1:6" ht="15.75">
      <c r="A35" s="29" t="s">
        <v>15</v>
      </c>
      <c r="B35" s="29" t="s">
        <v>9</v>
      </c>
      <c r="C35" s="56" t="s">
        <v>26</v>
      </c>
      <c r="D35" s="57"/>
      <c r="E35" s="58"/>
      <c r="F35" s="29" t="s">
        <v>27</v>
      </c>
    </row>
    <row r="36" spans="1:6" s="40" customFormat="1" ht="12.75" customHeight="1">
      <c r="A36" s="1"/>
      <c r="B36" s="3"/>
      <c r="C36" s="51"/>
      <c r="D36" s="52"/>
      <c r="E36" s="53"/>
      <c r="F36" s="41"/>
    </row>
    <row r="37" spans="1:6" ht="15.75">
      <c r="A37" s="1"/>
      <c r="B37" s="3"/>
      <c r="C37" s="59"/>
      <c r="D37" s="60"/>
      <c r="E37" s="61"/>
      <c r="F37" s="48"/>
    </row>
    <row r="38" spans="1:6" ht="15.75">
      <c r="A38" s="1"/>
      <c r="B38" s="3"/>
      <c r="C38" s="59"/>
      <c r="D38" s="60"/>
      <c r="E38" s="61"/>
      <c r="F38" s="48"/>
    </row>
    <row r="39" spans="1:6" s="40" customFormat="1" ht="15">
      <c r="A39" s="1"/>
      <c r="B39" s="3"/>
      <c r="C39" s="59"/>
      <c r="D39" s="60"/>
      <c r="E39" s="61"/>
      <c r="F39" s="2"/>
    </row>
    <row r="40" spans="1:6" s="40" customFormat="1" ht="15">
      <c r="A40" s="1"/>
      <c r="B40" s="3"/>
      <c r="C40" s="51"/>
      <c r="D40" s="52"/>
      <c r="E40" s="53"/>
      <c r="F40" s="41"/>
    </row>
    <row r="41" spans="1:6" s="28" customFormat="1" ht="15.75">
      <c r="A41" s="54" t="s">
        <v>28</v>
      </c>
      <c r="B41" s="54"/>
      <c r="C41" s="54"/>
      <c r="D41" s="54"/>
      <c r="E41" s="54"/>
      <c r="F41" s="30">
        <f>SUM(F36:F40)</f>
        <v>0</v>
      </c>
    </row>
  </sheetData>
  <sheetProtection/>
  <mergeCells count="20">
    <mergeCell ref="C40:E40"/>
    <mergeCell ref="A41:E41"/>
    <mergeCell ref="B28:E28"/>
    <mergeCell ref="C35:E35"/>
    <mergeCell ref="C36:E36"/>
    <mergeCell ref="C37:E37"/>
    <mergeCell ref="C38:E38"/>
    <mergeCell ref="C39:E39"/>
    <mergeCell ref="B22:E22"/>
    <mergeCell ref="B23:E23"/>
    <mergeCell ref="B24:E24"/>
    <mergeCell ref="B25:E25"/>
    <mergeCell ref="B26:E26"/>
    <mergeCell ref="B27:E27"/>
    <mergeCell ref="A1:F1"/>
    <mergeCell ref="A2:F2"/>
    <mergeCell ref="A17:F17"/>
    <mergeCell ref="B19:E19"/>
    <mergeCell ref="B20:E20"/>
    <mergeCell ref="B21:E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1"/>
  <sheetViews>
    <sheetView view="pageBreakPreview" zoomScaleSheetLayoutView="100" zoomScalePageLayoutView="0" workbookViewId="0" topLeftCell="A16">
      <selection activeCell="F31" sqref="F31"/>
    </sheetView>
  </sheetViews>
  <sheetFormatPr defaultColWidth="9.140625" defaultRowHeight="12.75" outlineLevelRow="1"/>
  <cols>
    <col min="1" max="1" width="4.421875" style="12" customWidth="1"/>
    <col min="2" max="2" width="17.00390625" style="8" customWidth="1"/>
    <col min="3" max="3" width="15.57421875" style="8" customWidth="1"/>
    <col min="4" max="4" width="13.57421875" style="8" customWidth="1"/>
    <col min="5" max="5" width="14.00390625" style="8" customWidth="1"/>
    <col min="6" max="6" width="18.140625" style="8" customWidth="1"/>
    <col min="7" max="7" width="10.140625" style="8" customWidth="1"/>
    <col min="8" max="8" width="9.57421875" style="8" bestFit="1" customWidth="1"/>
    <col min="9" max="9" width="11.421875" style="8" customWidth="1"/>
    <col min="10" max="10" width="11.00390625" style="8" customWidth="1"/>
    <col min="11" max="16384" width="9.140625" style="8" customWidth="1"/>
  </cols>
  <sheetData>
    <row r="1" spans="1:7" ht="15.75">
      <c r="A1" s="65" t="s">
        <v>29</v>
      </c>
      <c r="B1" s="65"/>
      <c r="C1" s="65"/>
      <c r="D1" s="65"/>
      <c r="E1" s="65"/>
      <c r="F1" s="65"/>
      <c r="G1" s="9"/>
    </row>
    <row r="2" spans="1:8" ht="15.75">
      <c r="A2" s="65" t="s">
        <v>42</v>
      </c>
      <c r="B2" s="65"/>
      <c r="C2" s="65"/>
      <c r="D2" s="65"/>
      <c r="E2" s="65"/>
      <c r="F2" s="65"/>
      <c r="G2" s="10"/>
      <c r="H2" s="11"/>
    </row>
    <row r="3" ht="9" customHeight="1"/>
    <row r="4" spans="1:6" ht="15.75" outlineLevel="1">
      <c r="A4" s="13" t="s">
        <v>43</v>
      </c>
      <c r="C4" s="13"/>
      <c r="D4" s="13"/>
      <c r="E4" s="13"/>
      <c r="F4" s="13"/>
    </row>
    <row r="5" spans="1:6" ht="15.75" outlineLevel="1">
      <c r="A5" s="13" t="s">
        <v>11</v>
      </c>
      <c r="C5" s="13"/>
      <c r="D5" s="13">
        <v>83.5</v>
      </c>
      <c r="E5" s="13" t="s">
        <v>12</v>
      </c>
      <c r="F5" s="13"/>
    </row>
    <row r="6" ht="9" customHeight="1">
      <c r="I6" s="32"/>
    </row>
    <row r="7" spans="1:6" ht="15.75">
      <c r="A7" s="10" t="s">
        <v>44</v>
      </c>
      <c r="C7" s="10"/>
      <c r="D7" s="14">
        <v>0</v>
      </c>
      <c r="E7" s="10" t="s">
        <v>13</v>
      </c>
      <c r="F7" s="10"/>
    </row>
    <row r="8" spans="1:6" ht="15.75">
      <c r="A8" s="10" t="s">
        <v>45</v>
      </c>
      <c r="C8" s="13"/>
      <c r="D8" s="14">
        <f>C15</f>
        <v>0</v>
      </c>
      <c r="E8" s="10" t="s">
        <v>13</v>
      </c>
      <c r="F8" s="13"/>
    </row>
    <row r="9" spans="2:6" ht="15.75">
      <c r="B9" s="13"/>
      <c r="C9" s="13"/>
      <c r="D9" s="13"/>
      <c r="E9" s="13"/>
      <c r="F9" s="15" t="s">
        <v>14</v>
      </c>
    </row>
    <row r="10" spans="1:6" s="12" customFormat="1" ht="28.5" customHeight="1">
      <c r="A10" s="7" t="s">
        <v>15</v>
      </c>
      <c r="B10" s="16" t="s">
        <v>16</v>
      </c>
      <c r="C10" s="17" t="s">
        <v>46</v>
      </c>
      <c r="D10" s="17" t="s">
        <v>0</v>
      </c>
      <c r="E10" s="17" t="s">
        <v>17</v>
      </c>
      <c r="F10" s="17" t="s">
        <v>30</v>
      </c>
    </row>
    <row r="11" spans="1:9" s="20" customFormat="1" ht="30" customHeight="1">
      <c r="A11" s="7">
        <v>1</v>
      </c>
      <c r="B11" s="18" t="s">
        <v>1</v>
      </c>
      <c r="C11" s="39">
        <v>0</v>
      </c>
      <c r="D11" s="37">
        <v>2559.83</v>
      </c>
      <c r="E11" s="37">
        <v>719.57</v>
      </c>
      <c r="F11" s="37">
        <f>C11-D11+E11</f>
        <v>-1840.2599999999998</v>
      </c>
      <c r="G11" s="16" t="s">
        <v>32</v>
      </c>
      <c r="H11" s="16">
        <v>10.32</v>
      </c>
      <c r="I11" s="44">
        <f>H11*3*H19</f>
        <v>2585.16</v>
      </c>
    </row>
    <row r="12" spans="1:9" s="20" customFormat="1" ht="15.75">
      <c r="A12" s="7">
        <v>2</v>
      </c>
      <c r="B12" s="18" t="s">
        <v>2</v>
      </c>
      <c r="C12" s="39">
        <v>0</v>
      </c>
      <c r="D12" s="37">
        <v>369.24</v>
      </c>
      <c r="E12" s="37">
        <v>103.79</v>
      </c>
      <c r="F12" s="37">
        <f>C12-D12+E12</f>
        <v>-265.45</v>
      </c>
      <c r="G12" s="16" t="s">
        <v>33</v>
      </c>
      <c r="H12" s="16">
        <v>3.9</v>
      </c>
      <c r="I12" s="45">
        <f>H12*3*H19</f>
        <v>976.9499999999999</v>
      </c>
    </row>
    <row r="13" spans="1:9" s="20" customFormat="1" ht="31.5">
      <c r="A13" s="7">
        <v>2</v>
      </c>
      <c r="B13" s="18" t="s">
        <v>34</v>
      </c>
      <c r="C13" s="39">
        <v>0</v>
      </c>
      <c r="D13" s="37">
        <v>126.37</v>
      </c>
      <c r="E13" s="37">
        <v>35.52</v>
      </c>
      <c r="F13" s="37">
        <f>C13-D13+E13</f>
        <v>-90.85</v>
      </c>
      <c r="G13" s="16" t="s">
        <v>38</v>
      </c>
      <c r="H13" s="16">
        <v>0.69</v>
      </c>
      <c r="I13" s="45">
        <f>H13*3*H19</f>
        <v>172.845</v>
      </c>
    </row>
    <row r="14" spans="1:8" s="20" customFormat="1" ht="30" customHeight="1">
      <c r="A14" s="7">
        <v>4</v>
      </c>
      <c r="B14" s="18" t="s">
        <v>35</v>
      </c>
      <c r="C14" s="39">
        <v>0</v>
      </c>
      <c r="D14" s="37">
        <v>64.43</v>
      </c>
      <c r="E14" s="37">
        <v>18.11</v>
      </c>
      <c r="F14" s="37">
        <f>C14-D14+E14</f>
        <v>-46.32000000000001</v>
      </c>
      <c r="G14" s="19"/>
      <c r="H14" s="19"/>
    </row>
    <row r="15" spans="1:6" ht="19.5" customHeight="1">
      <c r="A15" s="7"/>
      <c r="B15" s="18" t="s">
        <v>3</v>
      </c>
      <c r="C15" s="38">
        <f>SUM(C11:C14)</f>
        <v>0</v>
      </c>
      <c r="D15" s="38">
        <f>SUM(D11:D14)</f>
        <v>3119.8699999999994</v>
      </c>
      <c r="E15" s="38">
        <f>SUM(E11:E14)</f>
        <v>876.99</v>
      </c>
      <c r="F15" s="38">
        <f>SUM(F11:F14)</f>
        <v>-2242.8799999999997</v>
      </c>
    </row>
    <row r="16" ht="11.25" customHeight="1"/>
    <row r="17" spans="1:6" ht="15.75">
      <c r="A17" s="65" t="s">
        <v>18</v>
      </c>
      <c r="B17" s="65"/>
      <c r="C17" s="65"/>
      <c r="D17" s="65"/>
      <c r="E17" s="65"/>
      <c r="F17" s="65"/>
    </row>
    <row r="18" spans="1:8" ht="15.75">
      <c r="A18" s="31"/>
      <c r="B18" s="9"/>
      <c r="C18" s="9"/>
      <c r="D18" s="9"/>
      <c r="E18" s="9"/>
      <c r="F18" s="9"/>
      <c r="H18" s="8" t="s">
        <v>19</v>
      </c>
    </row>
    <row r="19" spans="1:8" ht="33" customHeight="1">
      <c r="A19" s="17" t="s">
        <v>31</v>
      </c>
      <c r="B19" s="66" t="s">
        <v>4</v>
      </c>
      <c r="C19" s="66"/>
      <c r="D19" s="66"/>
      <c r="E19" s="66"/>
      <c r="F19" s="21" t="s">
        <v>10</v>
      </c>
      <c r="G19" s="22"/>
      <c r="H19" s="8">
        <f>D5</f>
        <v>83.5</v>
      </c>
    </row>
    <row r="20" spans="1:10" ht="18" customHeight="1">
      <c r="A20" s="23">
        <v>1</v>
      </c>
      <c r="B20" s="67" t="s">
        <v>5</v>
      </c>
      <c r="C20" s="67"/>
      <c r="D20" s="67"/>
      <c r="E20" s="67"/>
      <c r="F20" s="4">
        <f>I12</f>
        <v>976.9499999999999</v>
      </c>
      <c r="G20" s="24"/>
      <c r="H20" s="8" t="s">
        <v>20</v>
      </c>
      <c r="I20" s="8" t="s">
        <v>21</v>
      </c>
      <c r="J20" s="8" t="s">
        <v>22</v>
      </c>
    </row>
    <row r="21" spans="1:7" ht="18" customHeight="1">
      <c r="A21" s="25">
        <v>2</v>
      </c>
      <c r="B21" s="62" t="s">
        <v>35</v>
      </c>
      <c r="C21" s="62"/>
      <c r="D21" s="62"/>
      <c r="E21" s="62"/>
      <c r="F21" s="5">
        <f>D14</f>
        <v>64.43</v>
      </c>
      <c r="G21" s="24"/>
    </row>
    <row r="22" spans="1:7" ht="18" customHeight="1">
      <c r="A22" s="25">
        <v>3</v>
      </c>
      <c r="B22" s="62" t="s">
        <v>36</v>
      </c>
      <c r="C22" s="62"/>
      <c r="D22" s="62"/>
      <c r="E22" s="62"/>
      <c r="F22" s="5">
        <f>I13</f>
        <v>172.845</v>
      </c>
      <c r="G22" s="24"/>
    </row>
    <row r="23" spans="1:7" ht="18" customHeight="1">
      <c r="A23" s="25">
        <v>4</v>
      </c>
      <c r="B23" s="62" t="s">
        <v>6</v>
      </c>
      <c r="C23" s="62"/>
      <c r="D23" s="62"/>
      <c r="E23" s="62"/>
      <c r="F23" s="5">
        <f>F24+F25+F26</f>
        <v>0</v>
      </c>
      <c r="G23" s="24"/>
    </row>
    <row r="24" spans="1:7" ht="16.5" customHeight="1">
      <c r="A24" s="25" t="s">
        <v>7</v>
      </c>
      <c r="B24" s="62" t="s">
        <v>23</v>
      </c>
      <c r="C24" s="62"/>
      <c r="D24" s="62"/>
      <c r="E24" s="62"/>
      <c r="F24" s="6">
        <v>0</v>
      </c>
      <c r="G24" s="13"/>
    </row>
    <row r="25" spans="1:7" ht="16.5" customHeight="1">
      <c r="A25" s="25" t="s">
        <v>7</v>
      </c>
      <c r="B25" s="62" t="s">
        <v>24</v>
      </c>
      <c r="C25" s="62"/>
      <c r="D25" s="62"/>
      <c r="E25" s="62"/>
      <c r="F25" s="6">
        <f>F36+F37+F39</f>
        <v>0</v>
      </c>
      <c r="G25" s="13"/>
    </row>
    <row r="26" spans="1:7" ht="16.5" customHeight="1">
      <c r="A26" s="25" t="s">
        <v>7</v>
      </c>
      <c r="B26" s="62" t="s">
        <v>25</v>
      </c>
      <c r="C26" s="62"/>
      <c r="D26" s="62"/>
      <c r="E26" s="62"/>
      <c r="F26" s="6">
        <f>F38</f>
        <v>0</v>
      </c>
      <c r="G26" s="13"/>
    </row>
    <row r="27" spans="1:7" ht="17.25" customHeight="1">
      <c r="A27" s="25">
        <v>5</v>
      </c>
      <c r="B27" s="64" t="s">
        <v>37</v>
      </c>
      <c r="C27" s="64"/>
      <c r="D27" s="64"/>
      <c r="E27" s="64"/>
      <c r="F27" s="6">
        <f>D12+D13</f>
        <v>495.61</v>
      </c>
      <c r="G27" s="13"/>
    </row>
    <row r="28" spans="1:7" s="28" customFormat="1" ht="21" customHeight="1">
      <c r="A28" s="26"/>
      <c r="B28" s="55" t="s">
        <v>8</v>
      </c>
      <c r="C28" s="55"/>
      <c r="D28" s="55"/>
      <c r="E28" s="55"/>
      <c r="F28" s="27">
        <f>F20+F21+F22+F23+F27</f>
        <v>1709.835</v>
      </c>
      <c r="G28" s="10"/>
    </row>
    <row r="30" spans="1:6" ht="18" customHeight="1">
      <c r="A30" s="42" t="s">
        <v>41</v>
      </c>
      <c r="B30" s="42"/>
      <c r="C30" s="42"/>
      <c r="D30" s="42"/>
      <c r="E30" s="42"/>
      <c r="F30" s="6">
        <f>D7+D15-F28</f>
        <v>1410.0349999999994</v>
      </c>
    </row>
    <row r="31" spans="1:6" ht="20.25" customHeight="1">
      <c r="A31" s="42" t="s">
        <v>39</v>
      </c>
      <c r="B31" s="42"/>
      <c r="C31" s="42"/>
      <c r="D31" s="42"/>
      <c r="E31" s="42"/>
      <c r="F31" s="6">
        <f>F15</f>
        <v>-2242.8799999999997</v>
      </c>
    </row>
    <row r="32" spans="1:6" ht="15.75" outlineLevel="1">
      <c r="A32" s="43" t="s">
        <v>40</v>
      </c>
      <c r="B32" s="43"/>
      <c r="C32" s="43"/>
      <c r="D32" s="43"/>
      <c r="E32" s="43"/>
      <c r="F32" s="6">
        <f>F30+F31</f>
        <v>-832.8450000000003</v>
      </c>
    </row>
    <row r="33" ht="11.25" customHeight="1"/>
    <row r="35" spans="1:6" ht="15.75">
      <c r="A35" s="29" t="s">
        <v>15</v>
      </c>
      <c r="B35" s="29" t="s">
        <v>9</v>
      </c>
      <c r="C35" s="56" t="s">
        <v>26</v>
      </c>
      <c r="D35" s="57"/>
      <c r="E35" s="58"/>
      <c r="F35" s="29" t="s">
        <v>27</v>
      </c>
    </row>
    <row r="36" spans="1:6" s="40" customFormat="1" ht="30.75" customHeight="1">
      <c r="A36" s="1"/>
      <c r="B36" s="3"/>
      <c r="C36" s="51"/>
      <c r="D36" s="52"/>
      <c r="E36" s="53"/>
      <c r="F36" s="41"/>
    </row>
    <row r="37" spans="1:6" s="34" customFormat="1" ht="15.75">
      <c r="A37" s="33"/>
      <c r="B37" s="35"/>
      <c r="C37" s="69"/>
      <c r="D37" s="70"/>
      <c r="E37" s="71"/>
      <c r="F37" s="36"/>
    </row>
    <row r="38" spans="1:6" s="34" customFormat="1" ht="15.75">
      <c r="A38" s="33"/>
      <c r="B38" s="35"/>
      <c r="C38" s="69"/>
      <c r="D38" s="70"/>
      <c r="E38" s="71"/>
      <c r="F38" s="36"/>
    </row>
    <row r="39" spans="1:6" s="40" customFormat="1" ht="15">
      <c r="A39" s="1"/>
      <c r="B39" s="3"/>
      <c r="C39" s="59"/>
      <c r="D39" s="60"/>
      <c r="E39" s="61"/>
      <c r="F39" s="2"/>
    </row>
    <row r="40" spans="1:6" s="40" customFormat="1" ht="15">
      <c r="A40" s="1"/>
      <c r="B40" s="3"/>
      <c r="C40" s="51"/>
      <c r="D40" s="52"/>
      <c r="E40" s="53"/>
      <c r="F40" s="41"/>
    </row>
    <row r="41" spans="1:6" s="28" customFormat="1" ht="15.75">
      <c r="A41" s="54" t="s">
        <v>28</v>
      </c>
      <c r="B41" s="54"/>
      <c r="C41" s="54"/>
      <c r="D41" s="54"/>
      <c r="E41" s="54"/>
      <c r="F41" s="30">
        <f>SUM(F36:F40)</f>
        <v>0</v>
      </c>
    </row>
  </sheetData>
  <sheetProtection selectLockedCells="1" selectUnlockedCells="1"/>
  <mergeCells count="20">
    <mergeCell ref="C40:E40"/>
    <mergeCell ref="A41:E41"/>
    <mergeCell ref="C39:E39"/>
    <mergeCell ref="C35:E35"/>
    <mergeCell ref="C38:E38"/>
    <mergeCell ref="C36:E36"/>
    <mergeCell ref="B28:E28"/>
    <mergeCell ref="C37:E37"/>
    <mergeCell ref="B22:E22"/>
    <mergeCell ref="B23:E23"/>
    <mergeCell ref="B24:E24"/>
    <mergeCell ref="B25:E25"/>
    <mergeCell ref="B26:E26"/>
    <mergeCell ref="B27:E27"/>
    <mergeCell ref="A1:F1"/>
    <mergeCell ref="A2:F2"/>
    <mergeCell ref="A17:F17"/>
    <mergeCell ref="B19:E19"/>
    <mergeCell ref="B20:E20"/>
    <mergeCell ref="B21:E21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2017-10-02T09:59:21Z</cp:lastPrinted>
  <dcterms:created xsi:type="dcterms:W3CDTF">2015-10-12T10:40:12Z</dcterms:created>
  <dcterms:modified xsi:type="dcterms:W3CDTF">2018-03-23T13:43:17Z</dcterms:modified>
  <cp:category/>
  <cp:version/>
  <cp:contentType/>
  <cp:contentStatus/>
</cp:coreProperties>
</file>