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'2015'!$A$1:$F$38</definedName>
  </definedNames>
  <calcPr fullCalcOnLoad="1"/>
</workbook>
</file>

<file path=xl/sharedStrings.xml><?xml version="1.0" encoding="utf-8"?>
<sst xmlns="http://schemas.openxmlformats.org/spreadsheetml/2006/main" count="213" uniqueCount="72">
  <si>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</si>
  <si>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</si>
  <si>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</si>
  <si>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</si>
  <si>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</si>
  <si>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</si>
  <si>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</si>
  <si>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</si>
  <si>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</si>
  <si>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</si>
  <si>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</si>
  <si>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</si>
  <si>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</si>
  <si>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</si>
  <si>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</si>
  <si>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</si>
  <si>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</si>
  <si>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</si>
  <si>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</si>
  <si>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</si>
  <si>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</si>
  <si>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</si>
  <si>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</si>
  <si>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</si>
  <si>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</si>
  <si>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</si>
  <si>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</si>
  <si>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</si>
  <si>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</si>
  <si>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</si>
  <si>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</si>
  <si>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</si>
  <si>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</si>
  <si>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</si>
  <si>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</si>
  <si>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</si>
  <si>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Электроэнергия МОП</t>
  </si>
  <si>
    <t>Вывоз и складирование ТБО</t>
  </si>
  <si>
    <t>двор</t>
  </si>
  <si>
    <t>В управлении ООО «УК Старый Город» -   года</t>
  </si>
  <si>
    <t>Вывоз КГМ</t>
  </si>
  <si>
    <t>Задолженность населения на 31.12.2015 г.</t>
  </si>
  <si>
    <t>Справочно: финансовый результат с учетом задолженности</t>
  </si>
  <si>
    <t>Персонифицированный учет МКД  за  2014 г.</t>
  </si>
  <si>
    <t xml:space="preserve">Остаток на 01.01.2016 г. </t>
  </si>
  <si>
    <t xml:space="preserve">Остаток на 01.01.2014 г. </t>
  </si>
  <si>
    <t>Задолженность на 01.01.2014 г.</t>
  </si>
  <si>
    <t>проектно сметная документация</t>
  </si>
  <si>
    <t xml:space="preserve">Остаток на 01.01.2015 г. </t>
  </si>
  <si>
    <t>Персонифицированный учет МКД  за  2016 г.</t>
  </si>
  <si>
    <t>Задолженность на 01.01.2014</t>
  </si>
  <si>
    <t>Задолженность на 31.12.2014г</t>
  </si>
  <si>
    <t>Сальдо на 31.12.2014г.</t>
  </si>
  <si>
    <t>Задолженность населения на 31.12.2014 г.</t>
  </si>
  <si>
    <t>Задолженность на 01.01.2016 г.</t>
  </si>
  <si>
    <t>Задолженность населения на 31.12.2016 г.</t>
  </si>
  <si>
    <t>Задолженность на 01.01.2016</t>
  </si>
  <si>
    <t>Задолженность на 31.12.2016г</t>
  </si>
  <si>
    <t>Ул. Фурманова, д. 4</t>
  </si>
  <si>
    <t>Сальдо на 31.12.2015г.</t>
  </si>
  <si>
    <t>Сальдо на 31.12.2016г.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</si>
  <si>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</si>
  <si>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</si>
  <si>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</si>
  <si>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</si>
  <si>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</si>
  <si>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31.12.2017г.</t>
  </si>
  <si>
    <t>Задолженность населения на 31.12.2017 г.</t>
  </si>
  <si>
    <t>Хол.вода на соид</t>
  </si>
  <si>
    <t>Электроэнергия на соид</t>
  </si>
  <si>
    <t>кгм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</si>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</sst>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1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left" vertical="center"/>
    </xf>
    <xf numFmtId="2" fontId="2" fillId="33" borderId="13" xfId="0" applyNumberFormat="1" applyFont="1" applyFill="1" applyBorder="1" applyAlignment="1">
      <alignment horizontal="left" vertical="center"/>
    </xf>
    <xf numFmtId="14" fontId="1" fillId="33" borderId="13" xfId="0" applyNumberFormat="1" applyFont="1" applyFill="1" applyBorder="1" applyAlignment="1">
      <alignment horizontal="left" vertical="center"/>
    </xf>
    <xf numFmtId="4" fontId="1" fillId="34" borderId="13" xfId="0" applyNumberFormat="1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/>
    </xf>
    <xf numFmtId="14" fontId="42" fillId="33" borderId="13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left" vertical="center"/>
    </xf>
    <xf numFmtId="0" fontId="42" fillId="33" borderId="18" xfId="0" applyFont="1" applyFill="1" applyBorder="1" applyAlignment="1">
      <alignment horizontal="left" vertical="center"/>
    </xf>
    <xf numFmtId="0" fontId="42" fillId="33" borderId="19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2" fontId="43" fillId="33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7">
      <selection activeCell="F35" sqref="F35"/>
    </sheetView>
  </sheetViews>
  <sheetFormatPr defaultColWidth="9.140625" defaultRowHeight="12.75" outlineLevelRow="1"/>
  <cols>
    <col min="1" max="1" width="4.421875" style="8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59" t="s">
        <v>61</v>
      </c>
      <c r="B1" s="59"/>
      <c r="C1" s="59"/>
      <c r="D1" s="59"/>
      <c r="E1" s="59"/>
      <c r="F1" s="59"/>
      <c r="G1" s="45"/>
    </row>
    <row r="2" spans="1:8" ht="15.75">
      <c r="A2" s="59" t="s">
        <v>58</v>
      </c>
      <c r="B2" s="59"/>
      <c r="C2" s="59"/>
      <c r="D2" s="59"/>
      <c r="E2" s="59"/>
      <c r="F2" s="59"/>
      <c r="G2" s="6"/>
      <c r="H2" s="7"/>
    </row>
    <row r="3" ht="6" customHeight="1"/>
    <row r="4" spans="1:6" ht="15.75" hidden="1" outlineLevel="1">
      <c r="A4" s="9" t="s">
        <v>39</v>
      </c>
      <c r="C4" s="9"/>
      <c r="D4" s="9"/>
      <c r="E4" s="9"/>
      <c r="F4" s="9"/>
    </row>
    <row r="5" spans="1:6" ht="12.75" customHeight="1" hidden="1" outlineLevel="1">
      <c r="A5" s="9" t="s">
        <v>11</v>
      </c>
      <c r="C5" s="9"/>
      <c r="D5" s="9">
        <v>220.6</v>
      </c>
      <c r="E5" s="9" t="s">
        <v>12</v>
      </c>
      <c r="F5" s="9"/>
    </row>
    <row r="6" ht="9" customHeight="1" collapsed="1">
      <c r="I6" s="27"/>
    </row>
    <row r="7" spans="1:6" ht="15.75">
      <c r="A7" s="6" t="s">
        <v>62</v>
      </c>
      <c r="C7" s="6"/>
      <c r="D7" s="44">
        <f>'2016'!F30</f>
        <v>53920.80000000001</v>
      </c>
      <c r="E7" s="9" t="s">
        <v>14</v>
      </c>
      <c r="F7" s="6"/>
    </row>
    <row r="8" spans="1:6" ht="15.75">
      <c r="A8" s="6" t="s">
        <v>63</v>
      </c>
      <c r="C8" s="9"/>
      <c r="D8" s="10">
        <f>C17</f>
        <v>-1720.8400000000004</v>
      </c>
      <c r="E8" s="9" t="s">
        <v>14</v>
      </c>
      <c r="F8" s="9"/>
    </row>
    <row r="9" spans="2:6" ht="15.75">
      <c r="B9" s="9"/>
      <c r="C9" s="9"/>
      <c r="D9" s="9"/>
      <c r="E9" s="9"/>
      <c r="F9" s="11" t="s">
        <v>15</v>
      </c>
    </row>
    <row r="10" spans="1:6" s="8" customFormat="1" ht="28.5" customHeight="1">
      <c r="A10" s="4" t="s">
        <v>16</v>
      </c>
      <c r="B10" s="12" t="s">
        <v>17</v>
      </c>
      <c r="C10" s="13" t="s">
        <v>64</v>
      </c>
      <c r="D10" s="13" t="s">
        <v>0</v>
      </c>
      <c r="E10" s="13" t="s">
        <v>19</v>
      </c>
      <c r="F10" s="13" t="s">
        <v>65</v>
      </c>
    </row>
    <row r="11" spans="1:9" s="16" customFormat="1" ht="30" customHeight="1">
      <c r="A11" s="4">
        <v>1</v>
      </c>
      <c r="B11" s="14" t="s">
        <v>1</v>
      </c>
      <c r="C11" s="30">
        <v>-1372.4300000000003</v>
      </c>
      <c r="D11" s="28">
        <v>22792.32</v>
      </c>
      <c r="E11" s="28">
        <v>21738.46</v>
      </c>
      <c r="F11" s="28">
        <f>C11-D11+E11</f>
        <v>-2426.290000000001</v>
      </c>
      <c r="G11" s="12" t="s">
        <v>33</v>
      </c>
      <c r="H11" s="12">
        <v>3.67</v>
      </c>
      <c r="I11" s="33">
        <f>H11*12*H21</f>
        <v>9715.224</v>
      </c>
    </row>
    <row r="12" spans="1:9" s="16" customFormat="1" ht="15.75">
      <c r="A12" s="4">
        <v>2</v>
      </c>
      <c r="B12" s="14" t="s">
        <v>2</v>
      </c>
      <c r="C12" s="30">
        <v>-165.76999999999998</v>
      </c>
      <c r="D12" s="28">
        <v>2753.04</v>
      </c>
      <c r="E12" s="28">
        <v>2625.74</v>
      </c>
      <c r="F12" s="28">
        <f>C12-D12+E12</f>
        <v>-293.07000000000016</v>
      </c>
      <c r="G12" s="12" t="s">
        <v>34</v>
      </c>
      <c r="H12" s="12">
        <v>3.2</v>
      </c>
      <c r="I12" s="34">
        <f>H12*12*H21</f>
        <v>8471.04</v>
      </c>
    </row>
    <row r="13" spans="1:9" s="16" customFormat="1" ht="29.25" customHeight="1">
      <c r="A13" s="4">
        <v>3</v>
      </c>
      <c r="B13" s="14" t="s">
        <v>35</v>
      </c>
      <c r="C13" s="30">
        <v>-81.29999999999995</v>
      </c>
      <c r="D13" s="28">
        <v>1350.12</v>
      </c>
      <c r="E13" s="28">
        <v>1287.7</v>
      </c>
      <c r="F13" s="28">
        <f>C13-D13+E13</f>
        <v>-143.7199999999998</v>
      </c>
      <c r="G13" s="12" t="s">
        <v>70</v>
      </c>
      <c r="H13" s="12">
        <v>0.6</v>
      </c>
      <c r="I13" s="34">
        <f>H13*12*H21</f>
        <v>1588.3199999999997</v>
      </c>
    </row>
    <row r="14" spans="1:8" s="16" customFormat="1" ht="30" customHeight="1">
      <c r="A14" s="4">
        <v>4</v>
      </c>
      <c r="B14" s="14" t="s">
        <v>36</v>
      </c>
      <c r="C14" s="30">
        <v>-101.34000000000015</v>
      </c>
      <c r="D14" s="28">
        <v>140.22</v>
      </c>
      <c r="E14" s="28">
        <v>241.56</v>
      </c>
      <c r="F14" s="28">
        <f>C14-D14+E14</f>
        <v>0</v>
      </c>
      <c r="G14" s="15"/>
      <c r="H14" s="15"/>
    </row>
    <row r="15" spans="1:8" s="16" customFormat="1" ht="30" customHeight="1">
      <c r="A15" s="4">
        <v>5</v>
      </c>
      <c r="B15" s="14" t="s">
        <v>68</v>
      </c>
      <c r="C15" s="63">
        <v>0</v>
      </c>
      <c r="D15" s="29">
        <f>110.7+36.9</f>
        <v>147.6</v>
      </c>
      <c r="E15" s="29">
        <v>131.89</v>
      </c>
      <c r="F15" s="28">
        <f>C15-D15+E15</f>
        <v>-15.710000000000008</v>
      </c>
      <c r="G15" s="15"/>
      <c r="H15" s="64" t="s">
        <v>71</v>
      </c>
    </row>
    <row r="16" spans="1:8" s="16" customFormat="1" ht="30" customHeight="1">
      <c r="A16" s="4">
        <v>6</v>
      </c>
      <c r="B16" s="14" t="s">
        <v>69</v>
      </c>
      <c r="C16" s="63">
        <v>0</v>
      </c>
      <c r="D16" s="29">
        <f>3030.67+1147.12</f>
        <v>4177.79</v>
      </c>
      <c r="E16" s="29">
        <v>3683.48</v>
      </c>
      <c r="F16" s="28">
        <f>C16-D16+E16</f>
        <v>-494.30999999999995</v>
      </c>
      <c r="G16" s="15"/>
      <c r="H16" s="15"/>
    </row>
    <row r="17" spans="1:6" ht="19.5" customHeight="1">
      <c r="A17" s="4"/>
      <c r="B17" s="14" t="s">
        <v>3</v>
      </c>
      <c r="C17" s="29">
        <f>SUM(C11:C16)</f>
        <v>-1720.8400000000004</v>
      </c>
      <c r="D17" s="29">
        <f>SUM(D11:D16)</f>
        <v>31361.09</v>
      </c>
      <c r="E17" s="29">
        <f>SUM(E11:E16)</f>
        <v>29708.829999999998</v>
      </c>
      <c r="F17" s="29">
        <f>SUM(F11:F16)</f>
        <v>-3373.100000000001</v>
      </c>
    </row>
    <row r="18" ht="11.25" customHeight="1"/>
    <row r="19" spans="1:6" ht="15.75">
      <c r="A19" s="59" t="s">
        <v>20</v>
      </c>
      <c r="B19" s="59"/>
      <c r="C19" s="59"/>
      <c r="D19" s="59"/>
      <c r="E19" s="59"/>
      <c r="F19" s="59"/>
    </row>
    <row r="20" spans="1:8" ht="15.75">
      <c r="A20" s="45"/>
      <c r="B20" s="45"/>
      <c r="C20" s="45"/>
      <c r="D20" s="45"/>
      <c r="E20" s="45"/>
      <c r="F20" s="45"/>
      <c r="H20" s="5" t="s">
        <v>21</v>
      </c>
    </row>
    <row r="21" spans="1:8" ht="33" customHeight="1">
      <c r="A21" s="13" t="s">
        <v>32</v>
      </c>
      <c r="B21" s="60" t="s">
        <v>4</v>
      </c>
      <c r="C21" s="60"/>
      <c r="D21" s="60"/>
      <c r="E21" s="60"/>
      <c r="F21" s="17" t="s">
        <v>10</v>
      </c>
      <c r="G21" s="18"/>
      <c r="H21" s="5">
        <f>D5</f>
        <v>220.6</v>
      </c>
    </row>
    <row r="22" spans="1:10" ht="18" customHeight="1">
      <c r="A22" s="19">
        <v>1</v>
      </c>
      <c r="B22" s="61" t="s">
        <v>5</v>
      </c>
      <c r="C22" s="61"/>
      <c r="D22" s="61"/>
      <c r="E22" s="62"/>
      <c r="F22" s="47">
        <f>I12</f>
        <v>8471.04</v>
      </c>
      <c r="G22" s="9"/>
      <c r="H22" s="5" t="s">
        <v>22</v>
      </c>
      <c r="I22" s="5" t="s">
        <v>23</v>
      </c>
      <c r="J22" s="5" t="s">
        <v>24</v>
      </c>
    </row>
    <row r="23" spans="1:7" ht="18" customHeight="1">
      <c r="A23" s="21">
        <v>2</v>
      </c>
      <c r="B23" s="56" t="s">
        <v>40</v>
      </c>
      <c r="C23" s="56"/>
      <c r="D23" s="56"/>
      <c r="E23" s="57"/>
      <c r="F23" s="47">
        <f>I13</f>
        <v>1588.3199999999997</v>
      </c>
      <c r="G23" s="9"/>
    </row>
    <row r="24" spans="1:7" ht="18" customHeight="1">
      <c r="A24" s="21">
        <v>3</v>
      </c>
      <c r="B24" s="56" t="s">
        <v>6</v>
      </c>
      <c r="C24" s="56"/>
      <c r="D24" s="56"/>
      <c r="E24" s="57"/>
      <c r="F24" s="47">
        <f>F25+F26+F27</f>
        <v>0</v>
      </c>
      <c r="G24" s="9"/>
    </row>
    <row r="25" spans="1:7" ht="16.5" customHeight="1">
      <c r="A25" s="21" t="s">
        <v>7</v>
      </c>
      <c r="B25" s="56" t="s">
        <v>47</v>
      </c>
      <c r="C25" s="56"/>
      <c r="D25" s="56"/>
      <c r="E25" s="57"/>
      <c r="F25" s="47">
        <v>0</v>
      </c>
      <c r="G25" s="9"/>
    </row>
    <row r="26" spans="1:7" ht="16.5" customHeight="1">
      <c r="A26" s="21" t="s">
        <v>7</v>
      </c>
      <c r="B26" s="56" t="s">
        <v>25</v>
      </c>
      <c r="C26" s="56"/>
      <c r="D26" s="56"/>
      <c r="E26" s="56"/>
      <c r="F26" s="46">
        <v>0</v>
      </c>
      <c r="G26" s="9"/>
    </row>
    <row r="27" spans="1:7" ht="16.5" customHeight="1">
      <c r="A27" s="21" t="s">
        <v>7</v>
      </c>
      <c r="B27" s="56" t="s">
        <v>26</v>
      </c>
      <c r="C27" s="56"/>
      <c r="D27" s="56"/>
      <c r="E27" s="56"/>
      <c r="F27" s="3">
        <v>0</v>
      </c>
      <c r="G27" s="9"/>
    </row>
    <row r="28" spans="1:7" ht="17.25" customHeight="1">
      <c r="A28" s="21">
        <v>4</v>
      </c>
      <c r="B28" s="58" t="s">
        <v>36</v>
      </c>
      <c r="C28" s="58"/>
      <c r="D28" s="58"/>
      <c r="E28" s="58"/>
      <c r="F28" s="3">
        <f>D14</f>
        <v>140.22</v>
      </c>
      <c r="G28" s="9"/>
    </row>
    <row r="29" spans="1:7" ht="17.25" customHeight="1">
      <c r="A29" s="21">
        <v>5</v>
      </c>
      <c r="B29" s="58" t="s">
        <v>37</v>
      </c>
      <c r="C29" s="58"/>
      <c r="D29" s="58"/>
      <c r="E29" s="58"/>
      <c r="F29" s="3">
        <f>D12+D13</f>
        <v>4103.16</v>
      </c>
      <c r="G29" s="9"/>
    </row>
    <row r="30" spans="1:7" ht="17.25" customHeight="1">
      <c r="A30" s="21">
        <v>6</v>
      </c>
      <c r="B30" s="58" t="s">
        <v>68</v>
      </c>
      <c r="C30" s="58"/>
      <c r="D30" s="58"/>
      <c r="E30" s="58"/>
      <c r="F30" s="3">
        <f>D15</f>
        <v>147.6</v>
      </c>
      <c r="G30" s="9"/>
    </row>
    <row r="31" spans="1:7" ht="17.25" customHeight="1">
      <c r="A31" s="21">
        <v>7</v>
      </c>
      <c r="B31" s="58" t="s">
        <v>69</v>
      </c>
      <c r="C31" s="58"/>
      <c r="D31" s="58"/>
      <c r="E31" s="58"/>
      <c r="F31" s="3">
        <f>D16</f>
        <v>4177.79</v>
      </c>
      <c r="G31" s="9"/>
    </row>
    <row r="32" spans="1:7" s="24" customFormat="1" ht="21" customHeight="1">
      <c r="A32" s="22"/>
      <c r="B32" s="49" t="s">
        <v>8</v>
      </c>
      <c r="C32" s="49"/>
      <c r="D32" s="49"/>
      <c r="E32" s="49"/>
      <c r="F32" s="23">
        <f>F22+F23+F24+F29+F28+F30+F31</f>
        <v>18628.13</v>
      </c>
      <c r="G32" s="6"/>
    </row>
    <row r="34" spans="1:6" ht="18" customHeight="1">
      <c r="A34" s="31" t="s">
        <v>66</v>
      </c>
      <c r="B34" s="31"/>
      <c r="C34" s="31"/>
      <c r="D34" s="31"/>
      <c r="E34" s="31"/>
      <c r="F34" s="3">
        <f>D7+D17-F32</f>
        <v>66653.76000000001</v>
      </c>
    </row>
    <row r="35" spans="1:6" ht="20.25" customHeight="1">
      <c r="A35" s="31" t="s">
        <v>67</v>
      </c>
      <c r="B35" s="31"/>
      <c r="C35" s="31"/>
      <c r="D35" s="31"/>
      <c r="E35" s="31"/>
      <c r="F35" s="3">
        <f>F17</f>
        <v>-3373.100000000001</v>
      </c>
    </row>
    <row r="36" spans="1:6" ht="15.75" outlineLevel="1">
      <c r="A36" s="32" t="s">
        <v>42</v>
      </c>
      <c r="B36" s="32"/>
      <c r="C36" s="32"/>
      <c r="D36" s="32"/>
      <c r="E36" s="32"/>
      <c r="F36" s="3">
        <f>F34+F35</f>
        <v>63280.66000000001</v>
      </c>
    </row>
    <row r="37" ht="11.25" customHeight="1"/>
    <row r="39" spans="1:6" ht="15.75">
      <c r="A39" s="25" t="s">
        <v>16</v>
      </c>
      <c r="B39" s="25" t="s">
        <v>9</v>
      </c>
      <c r="C39" s="50" t="s">
        <v>27</v>
      </c>
      <c r="D39" s="51"/>
      <c r="E39" s="52"/>
      <c r="F39" s="25" t="s">
        <v>28</v>
      </c>
    </row>
    <row r="40" spans="1:6" ht="15.75">
      <c r="A40" s="25"/>
      <c r="B40" s="43"/>
      <c r="C40" s="53"/>
      <c r="D40" s="54"/>
      <c r="E40" s="55"/>
      <c r="F40" s="42"/>
    </row>
    <row r="41" spans="1:6" ht="15.75">
      <c r="A41" s="25"/>
      <c r="B41" s="43"/>
      <c r="C41" s="53"/>
      <c r="D41" s="54"/>
      <c r="E41" s="55"/>
      <c r="F41" s="42"/>
    </row>
    <row r="42" spans="1:6" ht="15.75" customHeight="1">
      <c r="A42" s="37"/>
      <c r="B42" s="38"/>
      <c r="C42" s="53"/>
      <c r="D42" s="54"/>
      <c r="E42" s="55"/>
      <c r="F42" s="39"/>
    </row>
    <row r="43" spans="1:6" ht="15.75" customHeight="1">
      <c r="A43" s="4"/>
      <c r="B43" s="40"/>
      <c r="C43" s="53"/>
      <c r="D43" s="54"/>
      <c r="E43" s="55"/>
      <c r="F43" s="41"/>
    </row>
    <row r="44" spans="1:6" s="24" customFormat="1" ht="15.75">
      <c r="A44" s="48" t="s">
        <v>29</v>
      </c>
      <c r="B44" s="48"/>
      <c r="C44" s="48"/>
      <c r="D44" s="48"/>
      <c r="E44" s="48"/>
      <c r="F44" s="26">
        <f>SUM(F40:F43)</f>
        <v>0</v>
      </c>
    </row>
  </sheetData>
  <sheetProtection/>
  <mergeCells count="21">
    <mergeCell ref="B30:E30"/>
    <mergeCell ref="B31:E31"/>
    <mergeCell ref="A1:F1"/>
    <mergeCell ref="A2:F2"/>
    <mergeCell ref="A19:F19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A44:E44"/>
    <mergeCell ref="B32:E32"/>
    <mergeCell ref="C39:E39"/>
    <mergeCell ref="C40:E40"/>
    <mergeCell ref="C41:E41"/>
    <mergeCell ref="C42:E42"/>
    <mergeCell ref="C43:E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8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59" t="s">
        <v>49</v>
      </c>
      <c r="B1" s="59"/>
      <c r="C1" s="59"/>
      <c r="D1" s="59"/>
      <c r="E1" s="59"/>
      <c r="F1" s="59"/>
      <c r="G1" s="36"/>
    </row>
    <row r="2" spans="1:8" ht="15.75">
      <c r="A2" s="59" t="s">
        <v>58</v>
      </c>
      <c r="B2" s="59"/>
      <c r="C2" s="59"/>
      <c r="D2" s="59"/>
      <c r="E2" s="59"/>
      <c r="F2" s="59"/>
      <c r="G2" s="6"/>
      <c r="H2" s="7"/>
    </row>
    <row r="3" ht="6" customHeight="1"/>
    <row r="4" spans="1:6" ht="15.75" hidden="1" outlineLevel="1">
      <c r="A4" s="9" t="s">
        <v>39</v>
      </c>
      <c r="C4" s="9"/>
      <c r="D4" s="9"/>
      <c r="E4" s="9"/>
      <c r="F4" s="9"/>
    </row>
    <row r="5" spans="1:6" ht="12.75" customHeight="1" hidden="1" outlineLevel="1">
      <c r="A5" s="9" t="s">
        <v>11</v>
      </c>
      <c r="C5" s="9"/>
      <c r="D5" s="9">
        <v>220.6</v>
      </c>
      <c r="E5" s="9" t="s">
        <v>12</v>
      </c>
      <c r="F5" s="9"/>
    </row>
    <row r="6" ht="9" customHeight="1" collapsed="1">
      <c r="I6" s="27"/>
    </row>
    <row r="7" spans="1:6" ht="15.75">
      <c r="A7" s="6" t="s">
        <v>44</v>
      </c>
      <c r="C7" s="6"/>
      <c r="D7" s="44">
        <f>'2015'!F30</f>
        <v>41187.840000000004</v>
      </c>
      <c r="E7" s="9" t="s">
        <v>14</v>
      </c>
      <c r="F7" s="6"/>
    </row>
    <row r="8" spans="1:6" ht="15.75">
      <c r="A8" s="6" t="s">
        <v>54</v>
      </c>
      <c r="C8" s="9"/>
      <c r="D8" s="10">
        <f>C15</f>
        <v>-2401.880000000001</v>
      </c>
      <c r="E8" s="9" t="s">
        <v>14</v>
      </c>
      <c r="F8" s="9"/>
    </row>
    <row r="9" spans="2:6" ht="15.75">
      <c r="B9" s="9"/>
      <c r="C9" s="9"/>
      <c r="D9" s="9"/>
      <c r="E9" s="9"/>
      <c r="F9" s="11" t="s">
        <v>15</v>
      </c>
    </row>
    <row r="10" spans="1:6" s="8" customFormat="1" ht="28.5" customHeight="1">
      <c r="A10" s="4" t="s">
        <v>16</v>
      </c>
      <c r="B10" s="12" t="s">
        <v>17</v>
      </c>
      <c r="C10" s="13" t="s">
        <v>56</v>
      </c>
      <c r="D10" s="13" t="s">
        <v>0</v>
      </c>
      <c r="E10" s="13" t="s">
        <v>19</v>
      </c>
      <c r="F10" s="13" t="s">
        <v>57</v>
      </c>
    </row>
    <row r="11" spans="1:9" s="16" customFormat="1" ht="30" customHeight="1">
      <c r="A11" s="4">
        <v>1</v>
      </c>
      <c r="B11" s="14" t="s">
        <v>1</v>
      </c>
      <c r="C11" s="30">
        <v>-1899.3600000000006</v>
      </c>
      <c r="D11" s="28">
        <v>22792.32</v>
      </c>
      <c r="E11" s="28">
        <v>23319.25</v>
      </c>
      <c r="F11" s="28">
        <f>C11-D11+E11</f>
        <v>-1372.4300000000003</v>
      </c>
      <c r="G11" s="12" t="s">
        <v>33</v>
      </c>
      <c r="H11" s="12">
        <v>3.67</v>
      </c>
      <c r="I11" s="33">
        <f>H11*12*H19</f>
        <v>9715.224</v>
      </c>
    </row>
    <row r="12" spans="1:9" s="16" customFormat="1" ht="15.75">
      <c r="A12" s="4">
        <v>2</v>
      </c>
      <c r="B12" s="14" t="s">
        <v>2</v>
      </c>
      <c r="C12" s="30">
        <v>-229.42000000000007</v>
      </c>
      <c r="D12" s="28">
        <v>2753.04</v>
      </c>
      <c r="E12" s="28">
        <v>2816.69</v>
      </c>
      <c r="F12" s="28">
        <f>C12-D12+E12</f>
        <v>-165.76999999999998</v>
      </c>
      <c r="G12" s="12" t="s">
        <v>34</v>
      </c>
      <c r="H12" s="12">
        <v>3.2</v>
      </c>
      <c r="I12" s="34">
        <f>H12*12*H19</f>
        <v>8471.04</v>
      </c>
    </row>
    <row r="13" spans="1:9" s="16" customFormat="1" ht="29.25" customHeight="1">
      <c r="A13" s="4">
        <v>3</v>
      </c>
      <c r="B13" s="14" t="s">
        <v>35</v>
      </c>
      <c r="C13" s="30">
        <v>-112.50999999999999</v>
      </c>
      <c r="D13" s="28">
        <v>1350.12</v>
      </c>
      <c r="E13" s="28">
        <v>1381.33</v>
      </c>
      <c r="F13" s="28">
        <f>C13-D13+E13</f>
        <v>-81.29999999999995</v>
      </c>
      <c r="G13" s="12" t="s">
        <v>38</v>
      </c>
      <c r="H13" s="12">
        <v>0.6</v>
      </c>
      <c r="I13" s="34">
        <f>H13*12*H19</f>
        <v>1588.3199999999997</v>
      </c>
    </row>
    <row r="14" spans="1:8" s="16" customFormat="1" ht="30" customHeight="1">
      <c r="A14" s="4">
        <v>4</v>
      </c>
      <c r="B14" s="14" t="s">
        <v>36</v>
      </c>
      <c r="C14" s="30">
        <v>-160.59000000000015</v>
      </c>
      <c r="D14" s="28">
        <v>1953.13</v>
      </c>
      <c r="E14" s="28">
        <v>2012.38</v>
      </c>
      <c r="F14" s="28">
        <f>C14-D14+E14</f>
        <v>-101.34000000000015</v>
      </c>
      <c r="G14" s="15"/>
      <c r="H14" s="15"/>
    </row>
    <row r="15" spans="1:6" ht="19.5" customHeight="1">
      <c r="A15" s="4"/>
      <c r="B15" s="14" t="s">
        <v>3</v>
      </c>
      <c r="C15" s="29">
        <f>SUM(C11:C14)</f>
        <v>-2401.880000000001</v>
      </c>
      <c r="D15" s="29">
        <f>SUM(D11:D14)</f>
        <v>28848.61</v>
      </c>
      <c r="E15" s="29">
        <f>SUM(E11:E14)</f>
        <v>29529.649999999998</v>
      </c>
      <c r="F15" s="29">
        <f>SUM(F11:F14)</f>
        <v>-1720.8400000000004</v>
      </c>
    </row>
    <row r="16" ht="11.25" customHeight="1"/>
    <row r="17" spans="1:6" ht="15.75">
      <c r="A17" s="59" t="s">
        <v>20</v>
      </c>
      <c r="B17" s="59"/>
      <c r="C17" s="59"/>
      <c r="D17" s="59"/>
      <c r="E17" s="59"/>
      <c r="F17" s="59"/>
    </row>
    <row r="18" spans="1:8" ht="15.75">
      <c r="A18" s="36"/>
      <c r="B18" s="36"/>
      <c r="C18" s="36"/>
      <c r="D18" s="36"/>
      <c r="E18" s="36"/>
      <c r="F18" s="36"/>
      <c r="H18" s="5" t="s">
        <v>21</v>
      </c>
    </row>
    <row r="19" spans="1:8" ht="33" customHeight="1">
      <c r="A19" s="13" t="s">
        <v>32</v>
      </c>
      <c r="B19" s="60" t="s">
        <v>4</v>
      </c>
      <c r="C19" s="60"/>
      <c r="D19" s="60"/>
      <c r="E19" s="60"/>
      <c r="F19" s="17" t="s">
        <v>10</v>
      </c>
      <c r="G19" s="18"/>
      <c r="H19" s="5">
        <f>D5</f>
        <v>220.6</v>
      </c>
    </row>
    <row r="20" spans="1:10" ht="18" customHeight="1">
      <c r="A20" s="19">
        <v>1</v>
      </c>
      <c r="B20" s="61" t="s">
        <v>5</v>
      </c>
      <c r="C20" s="61"/>
      <c r="D20" s="61"/>
      <c r="E20" s="62"/>
      <c r="F20" s="47">
        <f>I12</f>
        <v>8471.04</v>
      </c>
      <c r="G20" s="9"/>
      <c r="H20" s="5" t="s">
        <v>22</v>
      </c>
      <c r="I20" s="5" t="s">
        <v>23</v>
      </c>
      <c r="J20" s="5" t="s">
        <v>24</v>
      </c>
    </row>
    <row r="21" spans="1:7" ht="18" customHeight="1">
      <c r="A21" s="21">
        <v>2</v>
      </c>
      <c r="B21" s="56" t="s">
        <v>40</v>
      </c>
      <c r="C21" s="56"/>
      <c r="D21" s="56"/>
      <c r="E21" s="57"/>
      <c r="F21" s="47">
        <f>I13</f>
        <v>1588.3199999999997</v>
      </c>
      <c r="G21" s="9"/>
    </row>
    <row r="22" spans="1:7" ht="18" customHeight="1">
      <c r="A22" s="21">
        <v>3</v>
      </c>
      <c r="B22" s="56" t="s">
        <v>6</v>
      </c>
      <c r="C22" s="56"/>
      <c r="D22" s="56"/>
      <c r="E22" s="57"/>
      <c r="F22" s="47">
        <f>F23+F24+F25</f>
        <v>0</v>
      </c>
      <c r="G22" s="9"/>
    </row>
    <row r="23" spans="1:7" ht="16.5" customHeight="1">
      <c r="A23" s="21" t="s">
        <v>7</v>
      </c>
      <c r="B23" s="56" t="s">
        <v>47</v>
      </c>
      <c r="C23" s="56"/>
      <c r="D23" s="56"/>
      <c r="E23" s="57"/>
      <c r="F23" s="47">
        <f>F39</f>
        <v>0</v>
      </c>
      <c r="G23" s="9"/>
    </row>
    <row r="24" spans="1:7" ht="16.5" customHeight="1">
      <c r="A24" s="21" t="s">
        <v>7</v>
      </c>
      <c r="B24" s="56" t="s">
        <v>25</v>
      </c>
      <c r="C24" s="56"/>
      <c r="D24" s="56"/>
      <c r="E24" s="56"/>
      <c r="F24" s="46">
        <f>F36</f>
        <v>0</v>
      </c>
      <c r="G24" s="9"/>
    </row>
    <row r="25" spans="1:7" ht="16.5" customHeight="1">
      <c r="A25" s="21" t="s">
        <v>7</v>
      </c>
      <c r="B25" s="56" t="s">
        <v>26</v>
      </c>
      <c r="C25" s="56"/>
      <c r="D25" s="56"/>
      <c r="E25" s="56"/>
      <c r="F25" s="3">
        <f>F37+F38</f>
        <v>0</v>
      </c>
      <c r="G25" s="9"/>
    </row>
    <row r="26" spans="1:7" ht="17.25" customHeight="1">
      <c r="A26" s="21">
        <v>4</v>
      </c>
      <c r="B26" s="58" t="s">
        <v>36</v>
      </c>
      <c r="C26" s="58"/>
      <c r="D26" s="58"/>
      <c r="E26" s="58"/>
      <c r="F26" s="3">
        <f>D14</f>
        <v>1953.13</v>
      </c>
      <c r="G26" s="9"/>
    </row>
    <row r="27" spans="1:7" ht="17.25" customHeight="1">
      <c r="A27" s="21">
        <v>5</v>
      </c>
      <c r="B27" s="58" t="s">
        <v>37</v>
      </c>
      <c r="C27" s="58"/>
      <c r="D27" s="58"/>
      <c r="E27" s="58"/>
      <c r="F27" s="3">
        <f>D12+D13</f>
        <v>4103.16</v>
      </c>
      <c r="G27" s="9"/>
    </row>
    <row r="28" spans="1:7" s="24" customFormat="1" ht="21" customHeight="1">
      <c r="A28" s="22"/>
      <c r="B28" s="49" t="s">
        <v>8</v>
      </c>
      <c r="C28" s="49"/>
      <c r="D28" s="49"/>
      <c r="E28" s="49"/>
      <c r="F28" s="23">
        <f>F20+F21+F22+F27+F26</f>
        <v>16115.650000000001</v>
      </c>
      <c r="G28" s="6"/>
    </row>
    <row r="30" spans="1:6" ht="18" customHeight="1">
      <c r="A30" s="31" t="s">
        <v>60</v>
      </c>
      <c r="B30" s="31"/>
      <c r="C30" s="31"/>
      <c r="D30" s="31"/>
      <c r="E30" s="31"/>
      <c r="F30" s="3">
        <f>D7+D15-F28</f>
        <v>53920.80000000001</v>
      </c>
    </row>
    <row r="31" spans="1:6" ht="20.25" customHeight="1">
      <c r="A31" s="31" t="s">
        <v>55</v>
      </c>
      <c r="B31" s="31"/>
      <c r="C31" s="31"/>
      <c r="D31" s="31"/>
      <c r="E31" s="31"/>
      <c r="F31" s="3">
        <f>F15</f>
        <v>-1720.8400000000004</v>
      </c>
    </row>
    <row r="32" spans="1:6" ht="15.75" outlineLevel="1">
      <c r="A32" s="32" t="s">
        <v>42</v>
      </c>
      <c r="B32" s="32"/>
      <c r="C32" s="32"/>
      <c r="D32" s="32"/>
      <c r="E32" s="32"/>
      <c r="F32" s="3">
        <f>F30+F31</f>
        <v>52199.96000000001</v>
      </c>
    </row>
    <row r="33" ht="11.25" customHeight="1"/>
    <row r="35" spans="1:6" ht="15.75">
      <c r="A35" s="25" t="s">
        <v>16</v>
      </c>
      <c r="B35" s="25" t="s">
        <v>9</v>
      </c>
      <c r="C35" s="50" t="s">
        <v>27</v>
      </c>
      <c r="D35" s="51"/>
      <c r="E35" s="52"/>
      <c r="F35" s="25" t="s">
        <v>28</v>
      </c>
    </row>
    <row r="36" spans="1:6" ht="15.75">
      <c r="A36" s="25"/>
      <c r="B36" s="43"/>
      <c r="C36" s="53"/>
      <c r="D36" s="54"/>
      <c r="E36" s="55"/>
      <c r="F36" s="42"/>
    </row>
    <row r="37" spans="1:6" ht="15.75">
      <c r="A37" s="25"/>
      <c r="B37" s="43"/>
      <c r="C37" s="53"/>
      <c r="D37" s="54"/>
      <c r="E37" s="55"/>
      <c r="F37" s="42"/>
    </row>
    <row r="38" spans="1:6" ht="15.75" customHeight="1">
      <c r="A38" s="37"/>
      <c r="B38" s="38"/>
      <c r="C38" s="53"/>
      <c r="D38" s="54"/>
      <c r="E38" s="55"/>
      <c r="F38" s="39"/>
    </row>
    <row r="39" spans="1:6" ht="15.75" customHeight="1">
      <c r="A39" s="4"/>
      <c r="B39" s="40"/>
      <c r="C39" s="53"/>
      <c r="D39" s="54"/>
      <c r="E39" s="55"/>
      <c r="F39" s="41"/>
    </row>
    <row r="40" spans="1:6" s="24" customFormat="1" ht="15.75">
      <c r="A40" s="48" t="s">
        <v>29</v>
      </c>
      <c r="B40" s="48"/>
      <c r="C40" s="48"/>
      <c r="D40" s="48"/>
      <c r="E40" s="48"/>
      <c r="F40" s="26">
        <f>SUM(F36:F39)</f>
        <v>0</v>
      </c>
    </row>
  </sheetData>
  <sheetProtection/>
  <mergeCells count="19">
    <mergeCell ref="C38:E38"/>
    <mergeCell ref="C39:E39"/>
    <mergeCell ref="A40:E40"/>
    <mergeCell ref="B27:E27"/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C37:E37"/>
    <mergeCell ref="B22:E22"/>
    <mergeCell ref="B23:E23"/>
    <mergeCell ref="B24:E24"/>
    <mergeCell ref="B25:E25"/>
    <mergeCell ref="B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8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59" t="s">
        <v>30</v>
      </c>
      <c r="B1" s="59"/>
      <c r="C1" s="59"/>
      <c r="D1" s="59"/>
      <c r="E1" s="59"/>
      <c r="F1" s="59"/>
      <c r="G1" s="36"/>
    </row>
    <row r="2" spans="1:8" ht="15.75">
      <c r="A2" s="59" t="s">
        <v>58</v>
      </c>
      <c r="B2" s="59"/>
      <c r="C2" s="59"/>
      <c r="D2" s="59"/>
      <c r="E2" s="59"/>
      <c r="F2" s="59"/>
      <c r="G2" s="6"/>
      <c r="H2" s="7"/>
    </row>
    <row r="3" ht="6" customHeight="1"/>
    <row r="4" spans="1:6" ht="15.75" hidden="1" outlineLevel="1">
      <c r="A4" s="9" t="s">
        <v>39</v>
      </c>
      <c r="C4" s="9"/>
      <c r="D4" s="9"/>
      <c r="E4" s="9"/>
      <c r="F4" s="9"/>
    </row>
    <row r="5" spans="1:6" ht="12.75" customHeight="1" hidden="1" outlineLevel="1">
      <c r="A5" s="9" t="s">
        <v>11</v>
      </c>
      <c r="C5" s="9"/>
      <c r="D5" s="9">
        <v>220.6</v>
      </c>
      <c r="E5" s="9" t="s">
        <v>12</v>
      </c>
      <c r="F5" s="9"/>
    </row>
    <row r="6" ht="9" customHeight="1" collapsed="1">
      <c r="I6" s="27"/>
    </row>
    <row r="7" spans="1:6" ht="15.75">
      <c r="A7" s="6" t="s">
        <v>48</v>
      </c>
      <c r="C7" s="6"/>
      <c r="D7" s="44">
        <f>'2014'!F30</f>
        <v>28454.880000000005</v>
      </c>
      <c r="E7" s="9" t="s">
        <v>14</v>
      </c>
      <c r="F7" s="6"/>
    </row>
    <row r="8" spans="1:6" ht="15.75">
      <c r="A8" s="6" t="s">
        <v>13</v>
      </c>
      <c r="C8" s="9"/>
      <c r="D8" s="10">
        <f>C15</f>
        <v>-2366.3500000000013</v>
      </c>
      <c r="E8" s="9" t="s">
        <v>14</v>
      </c>
      <c r="F8" s="9"/>
    </row>
    <row r="9" spans="2:6" ht="15.75">
      <c r="B9" s="9"/>
      <c r="C9" s="9"/>
      <c r="D9" s="9"/>
      <c r="E9" s="9"/>
      <c r="F9" s="11" t="s">
        <v>15</v>
      </c>
    </row>
    <row r="10" spans="1:6" s="8" customFormat="1" ht="28.5" customHeight="1">
      <c r="A10" s="4" t="s">
        <v>16</v>
      </c>
      <c r="B10" s="12" t="s">
        <v>17</v>
      </c>
      <c r="C10" s="13" t="s">
        <v>18</v>
      </c>
      <c r="D10" s="13" t="s">
        <v>0</v>
      </c>
      <c r="E10" s="13" t="s">
        <v>19</v>
      </c>
      <c r="F10" s="13" t="s">
        <v>31</v>
      </c>
    </row>
    <row r="11" spans="1:9" s="16" customFormat="1" ht="30" customHeight="1">
      <c r="A11" s="4">
        <v>1</v>
      </c>
      <c r="B11" s="14" t="s">
        <v>1</v>
      </c>
      <c r="C11" s="30">
        <v>-1899.3600000000006</v>
      </c>
      <c r="D11" s="28">
        <v>22792.32</v>
      </c>
      <c r="E11" s="28">
        <v>22792.32</v>
      </c>
      <c r="F11" s="28">
        <f>C11-D11+E11</f>
        <v>-1899.3600000000006</v>
      </c>
      <c r="G11" s="12" t="s">
        <v>33</v>
      </c>
      <c r="H11" s="12">
        <v>3.67</v>
      </c>
      <c r="I11" s="33">
        <f>H11*12*H19</f>
        <v>9715.224</v>
      </c>
    </row>
    <row r="12" spans="1:9" s="16" customFormat="1" ht="15.75">
      <c r="A12" s="4">
        <v>2</v>
      </c>
      <c r="B12" s="14" t="s">
        <v>2</v>
      </c>
      <c r="C12" s="30">
        <v>-229.42000000000007</v>
      </c>
      <c r="D12" s="28">
        <v>2753.04</v>
      </c>
      <c r="E12" s="28">
        <v>2753.04</v>
      </c>
      <c r="F12" s="28">
        <f>C12-D12+E12</f>
        <v>-229.42000000000007</v>
      </c>
      <c r="G12" s="12" t="s">
        <v>34</v>
      </c>
      <c r="H12" s="12">
        <v>3.2</v>
      </c>
      <c r="I12" s="34">
        <f>H12*12*H19</f>
        <v>8471.04</v>
      </c>
    </row>
    <row r="13" spans="1:9" s="16" customFormat="1" ht="29.25" customHeight="1">
      <c r="A13" s="4">
        <v>3</v>
      </c>
      <c r="B13" s="14" t="s">
        <v>35</v>
      </c>
      <c r="C13" s="30">
        <v>-112.50999999999999</v>
      </c>
      <c r="D13" s="28">
        <v>1350.12</v>
      </c>
      <c r="E13" s="28">
        <v>1350.12</v>
      </c>
      <c r="F13" s="28">
        <f>C13-D13+E13</f>
        <v>-112.50999999999999</v>
      </c>
      <c r="G13" s="12" t="s">
        <v>38</v>
      </c>
      <c r="H13" s="12">
        <v>0.6</v>
      </c>
      <c r="I13" s="34">
        <f>H13*12*H19</f>
        <v>1588.3199999999997</v>
      </c>
    </row>
    <row r="14" spans="1:8" s="16" customFormat="1" ht="30" customHeight="1">
      <c r="A14" s="4">
        <v>4</v>
      </c>
      <c r="B14" s="14" t="s">
        <v>36</v>
      </c>
      <c r="C14" s="30">
        <v>-125.06000000000017</v>
      </c>
      <c r="D14" s="28">
        <v>1640.84</v>
      </c>
      <c r="E14" s="28">
        <v>1605.31</v>
      </c>
      <c r="F14" s="28">
        <f>C14-D14+E14</f>
        <v>-160.59000000000015</v>
      </c>
      <c r="G14" s="15"/>
      <c r="H14" s="15"/>
    </row>
    <row r="15" spans="1:6" ht="19.5" customHeight="1">
      <c r="A15" s="4"/>
      <c r="B15" s="14" t="s">
        <v>3</v>
      </c>
      <c r="C15" s="29">
        <f>SUM(C11:C14)</f>
        <v>-2366.3500000000013</v>
      </c>
      <c r="D15" s="29">
        <f>SUM(D11:D14)</f>
        <v>28536.32</v>
      </c>
      <c r="E15" s="29">
        <f>SUM(E11:E14)</f>
        <v>28500.79</v>
      </c>
      <c r="F15" s="29">
        <f>SUM(F11:F14)</f>
        <v>-2401.880000000001</v>
      </c>
    </row>
    <row r="16" ht="11.25" customHeight="1"/>
    <row r="17" spans="1:6" ht="15.75">
      <c r="A17" s="59" t="s">
        <v>20</v>
      </c>
      <c r="B17" s="59"/>
      <c r="C17" s="59"/>
      <c r="D17" s="59"/>
      <c r="E17" s="59"/>
      <c r="F17" s="59"/>
    </row>
    <row r="18" spans="1:8" ht="15.75">
      <c r="A18" s="36"/>
      <c r="B18" s="36"/>
      <c r="C18" s="36"/>
      <c r="D18" s="36"/>
      <c r="E18" s="36"/>
      <c r="F18" s="36"/>
      <c r="H18" s="5" t="s">
        <v>21</v>
      </c>
    </row>
    <row r="19" spans="1:8" ht="33" customHeight="1">
      <c r="A19" s="13" t="s">
        <v>32</v>
      </c>
      <c r="B19" s="60" t="s">
        <v>4</v>
      </c>
      <c r="C19" s="60"/>
      <c r="D19" s="60"/>
      <c r="E19" s="60"/>
      <c r="F19" s="17" t="s">
        <v>10</v>
      </c>
      <c r="G19" s="18"/>
      <c r="H19" s="5">
        <f>D5</f>
        <v>220.6</v>
      </c>
    </row>
    <row r="20" spans="1:10" ht="18" customHeight="1">
      <c r="A20" s="19">
        <v>1</v>
      </c>
      <c r="B20" s="61" t="s">
        <v>5</v>
      </c>
      <c r="C20" s="61"/>
      <c r="D20" s="61"/>
      <c r="E20" s="61"/>
      <c r="F20" s="1">
        <f>I12</f>
        <v>8471.04</v>
      </c>
      <c r="G20" s="20"/>
      <c r="H20" s="5" t="s">
        <v>22</v>
      </c>
      <c r="I20" s="5" t="s">
        <v>23</v>
      </c>
      <c r="J20" s="5" t="s">
        <v>24</v>
      </c>
    </row>
    <row r="21" spans="1:7" ht="18" customHeight="1">
      <c r="A21" s="21">
        <v>2</v>
      </c>
      <c r="B21" s="56" t="s">
        <v>40</v>
      </c>
      <c r="C21" s="56"/>
      <c r="D21" s="56"/>
      <c r="E21" s="56"/>
      <c r="F21" s="2">
        <f>I13</f>
        <v>1588.3199999999997</v>
      </c>
      <c r="G21" s="20"/>
    </row>
    <row r="22" spans="1:7" ht="18" customHeight="1">
      <c r="A22" s="21">
        <v>3</v>
      </c>
      <c r="B22" s="56" t="s">
        <v>6</v>
      </c>
      <c r="C22" s="56"/>
      <c r="D22" s="56"/>
      <c r="E22" s="56"/>
      <c r="F22" s="2">
        <f>F23+F24+F25</f>
        <v>0</v>
      </c>
      <c r="G22" s="20"/>
    </row>
    <row r="23" spans="1:7" ht="16.5" customHeight="1">
      <c r="A23" s="21" t="s">
        <v>7</v>
      </c>
      <c r="B23" s="56" t="s">
        <v>47</v>
      </c>
      <c r="C23" s="56"/>
      <c r="D23" s="56"/>
      <c r="E23" s="56"/>
      <c r="F23" s="3">
        <f>F39</f>
        <v>0</v>
      </c>
      <c r="G23" s="9"/>
    </row>
    <row r="24" spans="1:7" ht="16.5" customHeight="1">
      <c r="A24" s="21" t="s">
        <v>7</v>
      </c>
      <c r="B24" s="56" t="s">
        <v>25</v>
      </c>
      <c r="C24" s="56"/>
      <c r="D24" s="56"/>
      <c r="E24" s="56"/>
      <c r="F24" s="3">
        <f>F36</f>
        <v>0</v>
      </c>
      <c r="G24" s="9"/>
    </row>
    <row r="25" spans="1:7" ht="16.5" customHeight="1">
      <c r="A25" s="21" t="s">
        <v>7</v>
      </c>
      <c r="B25" s="56" t="s">
        <v>26</v>
      </c>
      <c r="C25" s="56"/>
      <c r="D25" s="56"/>
      <c r="E25" s="56"/>
      <c r="F25" s="3">
        <f>F37+F38</f>
        <v>0</v>
      </c>
      <c r="G25" s="9"/>
    </row>
    <row r="26" spans="1:7" ht="17.25" customHeight="1">
      <c r="A26" s="21">
        <v>4</v>
      </c>
      <c r="B26" s="58" t="s">
        <v>36</v>
      </c>
      <c r="C26" s="58"/>
      <c r="D26" s="58"/>
      <c r="E26" s="58"/>
      <c r="F26" s="3">
        <f>D14</f>
        <v>1640.84</v>
      </c>
      <c r="G26" s="9"/>
    </row>
    <row r="27" spans="1:7" ht="17.25" customHeight="1">
      <c r="A27" s="21">
        <v>5</v>
      </c>
      <c r="B27" s="58" t="s">
        <v>37</v>
      </c>
      <c r="C27" s="58"/>
      <c r="D27" s="58"/>
      <c r="E27" s="58"/>
      <c r="F27" s="3">
        <f>D12+D13</f>
        <v>4103.16</v>
      </c>
      <c r="G27" s="9"/>
    </row>
    <row r="28" spans="1:7" s="24" customFormat="1" ht="21" customHeight="1">
      <c r="A28" s="22"/>
      <c r="B28" s="49" t="s">
        <v>8</v>
      </c>
      <c r="C28" s="49"/>
      <c r="D28" s="49"/>
      <c r="E28" s="49"/>
      <c r="F28" s="23">
        <f>F20+F21+F22+F27+F26</f>
        <v>15803.36</v>
      </c>
      <c r="G28" s="6"/>
    </row>
    <row r="30" spans="1:6" ht="18" customHeight="1">
      <c r="A30" s="31" t="s">
        <v>59</v>
      </c>
      <c r="B30" s="31"/>
      <c r="C30" s="31"/>
      <c r="D30" s="31"/>
      <c r="E30" s="31"/>
      <c r="F30" s="3">
        <f>D7+D15-F28</f>
        <v>41187.840000000004</v>
      </c>
    </row>
    <row r="31" spans="1:6" ht="20.25" customHeight="1">
      <c r="A31" s="31" t="s">
        <v>41</v>
      </c>
      <c r="B31" s="31"/>
      <c r="C31" s="31"/>
      <c r="D31" s="31"/>
      <c r="E31" s="31"/>
      <c r="F31" s="3">
        <f>F15</f>
        <v>-2401.880000000001</v>
      </c>
    </row>
    <row r="32" spans="1:6" ht="15.75" outlineLevel="1">
      <c r="A32" s="32" t="s">
        <v>42</v>
      </c>
      <c r="B32" s="32"/>
      <c r="C32" s="32"/>
      <c r="D32" s="32"/>
      <c r="E32" s="32"/>
      <c r="F32" s="3">
        <f>F30+F31</f>
        <v>38785.96000000001</v>
      </c>
    </row>
    <row r="33" ht="11.25" customHeight="1"/>
    <row r="35" spans="1:6" ht="15.75">
      <c r="A35" s="25" t="s">
        <v>16</v>
      </c>
      <c r="B35" s="25" t="s">
        <v>9</v>
      </c>
      <c r="C35" s="50" t="s">
        <v>27</v>
      </c>
      <c r="D35" s="51"/>
      <c r="E35" s="52"/>
      <c r="F35" s="25" t="s">
        <v>28</v>
      </c>
    </row>
    <row r="36" spans="1:6" ht="15.75">
      <c r="A36" s="25"/>
      <c r="B36" s="43"/>
      <c r="C36" s="53"/>
      <c r="D36" s="54"/>
      <c r="E36" s="55"/>
      <c r="F36" s="42"/>
    </row>
    <row r="37" spans="1:6" ht="15.75">
      <c r="A37" s="25"/>
      <c r="B37" s="43"/>
      <c r="C37" s="53"/>
      <c r="D37" s="54"/>
      <c r="E37" s="55"/>
      <c r="F37" s="42"/>
    </row>
    <row r="38" spans="1:6" ht="15.75" customHeight="1">
      <c r="A38" s="37"/>
      <c r="B38" s="38"/>
      <c r="C38" s="53"/>
      <c r="D38" s="54"/>
      <c r="E38" s="55"/>
      <c r="F38" s="39"/>
    </row>
    <row r="39" spans="1:6" ht="15.75" customHeight="1">
      <c r="A39" s="4"/>
      <c r="B39" s="40"/>
      <c r="C39" s="53"/>
      <c r="D39" s="54"/>
      <c r="E39" s="55"/>
      <c r="F39" s="41"/>
    </row>
    <row r="40" spans="1:6" s="24" customFormat="1" ht="15.75">
      <c r="A40" s="48" t="s">
        <v>29</v>
      </c>
      <c r="B40" s="48"/>
      <c r="C40" s="48"/>
      <c r="D40" s="48"/>
      <c r="E40" s="48"/>
      <c r="F40" s="26">
        <f>SUM(F36:F39)</f>
        <v>0</v>
      </c>
    </row>
  </sheetData>
  <sheetProtection selectLockedCells="1" selectUnlockedCells="1"/>
  <mergeCells count="19">
    <mergeCell ref="B25:E25"/>
    <mergeCell ref="B27:E27"/>
    <mergeCell ref="B26:E26"/>
    <mergeCell ref="C38:E38"/>
    <mergeCell ref="C39:E39"/>
    <mergeCell ref="A40:E40"/>
    <mergeCell ref="C37:E37"/>
    <mergeCell ref="C35:E35"/>
    <mergeCell ref="C36:E36"/>
    <mergeCell ref="A1:F1"/>
    <mergeCell ref="A2:F2"/>
    <mergeCell ref="A17:F17"/>
    <mergeCell ref="B19:E19"/>
    <mergeCell ref="B20:E20"/>
    <mergeCell ref="B28:E28"/>
    <mergeCell ref="B21:E21"/>
    <mergeCell ref="B22:E22"/>
    <mergeCell ref="B23:E23"/>
    <mergeCell ref="B24:E24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5">
      <selection activeCell="F31" sqref="F31"/>
    </sheetView>
  </sheetViews>
  <sheetFormatPr defaultColWidth="9.140625" defaultRowHeight="12.75" outlineLevelRow="1"/>
  <cols>
    <col min="1" max="1" width="4.421875" style="8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59" t="s">
        <v>43</v>
      </c>
      <c r="B1" s="59"/>
      <c r="C1" s="59"/>
      <c r="D1" s="59"/>
      <c r="E1" s="59"/>
      <c r="F1" s="59"/>
      <c r="G1" s="35"/>
    </row>
    <row r="2" spans="1:8" ht="15.75">
      <c r="A2" s="59" t="s">
        <v>58</v>
      </c>
      <c r="B2" s="59"/>
      <c r="C2" s="59"/>
      <c r="D2" s="59"/>
      <c r="E2" s="59"/>
      <c r="F2" s="59"/>
      <c r="G2" s="6"/>
      <c r="H2" s="7"/>
    </row>
    <row r="3" ht="6" customHeight="1"/>
    <row r="4" spans="1:6" ht="15.75" hidden="1" outlineLevel="1">
      <c r="A4" s="9" t="s">
        <v>39</v>
      </c>
      <c r="C4" s="9"/>
      <c r="D4" s="9"/>
      <c r="E4" s="9"/>
      <c r="F4" s="9"/>
    </row>
    <row r="5" spans="1:6" ht="12.75" customHeight="1" hidden="1" outlineLevel="1">
      <c r="A5" s="9" t="s">
        <v>11</v>
      </c>
      <c r="C5" s="9"/>
      <c r="D5" s="9">
        <v>220.6</v>
      </c>
      <c r="E5" s="9" t="s">
        <v>12</v>
      </c>
      <c r="F5" s="9"/>
    </row>
    <row r="6" ht="9" customHeight="1" collapsed="1">
      <c r="I6" s="27"/>
    </row>
    <row r="7" spans="1:6" ht="15.75">
      <c r="A7" s="6" t="s">
        <v>45</v>
      </c>
      <c r="C7" s="6"/>
      <c r="D7" s="10">
        <v>15721.92</v>
      </c>
      <c r="E7" s="9" t="s">
        <v>14</v>
      </c>
      <c r="F7" s="6"/>
    </row>
    <row r="8" spans="1:6" ht="15.75">
      <c r="A8" s="6" t="s">
        <v>46</v>
      </c>
      <c r="C8" s="9"/>
      <c r="D8" s="10">
        <f>C15</f>
        <v>-2329.54</v>
      </c>
      <c r="E8" s="9" t="s">
        <v>14</v>
      </c>
      <c r="F8" s="9"/>
    </row>
    <row r="9" spans="2:6" ht="15.75">
      <c r="B9" s="9"/>
      <c r="C9" s="9"/>
      <c r="D9" s="9"/>
      <c r="E9" s="9"/>
      <c r="F9" s="11" t="s">
        <v>15</v>
      </c>
    </row>
    <row r="10" spans="1:6" s="8" customFormat="1" ht="28.5" customHeight="1">
      <c r="A10" s="4" t="s">
        <v>16</v>
      </c>
      <c r="B10" s="12" t="s">
        <v>17</v>
      </c>
      <c r="C10" s="13" t="s">
        <v>50</v>
      </c>
      <c r="D10" s="13" t="s">
        <v>0</v>
      </c>
      <c r="E10" s="13" t="s">
        <v>19</v>
      </c>
      <c r="F10" s="13" t="s">
        <v>51</v>
      </c>
    </row>
    <row r="11" spans="1:9" s="16" customFormat="1" ht="30" customHeight="1">
      <c r="A11" s="4">
        <v>1</v>
      </c>
      <c r="B11" s="14" t="s">
        <v>1</v>
      </c>
      <c r="C11" s="30">
        <v>-1899.36</v>
      </c>
      <c r="D11" s="28">
        <v>22792.32</v>
      </c>
      <c r="E11" s="28">
        <v>22792.32</v>
      </c>
      <c r="F11" s="28">
        <f>C11-D11+E11</f>
        <v>-1899.3600000000006</v>
      </c>
      <c r="G11" s="12" t="s">
        <v>33</v>
      </c>
      <c r="H11" s="12">
        <v>3.67</v>
      </c>
      <c r="I11" s="33">
        <f>H11*12*H19</f>
        <v>9715.224</v>
      </c>
    </row>
    <row r="12" spans="1:9" s="16" customFormat="1" ht="15.75">
      <c r="A12" s="4">
        <v>2</v>
      </c>
      <c r="B12" s="14" t="s">
        <v>2</v>
      </c>
      <c r="C12" s="30">
        <v>-229.42</v>
      </c>
      <c r="D12" s="28">
        <v>2753.04</v>
      </c>
      <c r="E12" s="28">
        <v>2753.04</v>
      </c>
      <c r="F12" s="28">
        <f>C12-D12+E12</f>
        <v>-229.42000000000007</v>
      </c>
      <c r="G12" s="12" t="s">
        <v>34</v>
      </c>
      <c r="H12" s="12">
        <v>3.2</v>
      </c>
      <c r="I12" s="34">
        <f>H12*12*H19</f>
        <v>8471.04</v>
      </c>
    </row>
    <row r="13" spans="1:9" s="16" customFormat="1" ht="29.25" customHeight="1">
      <c r="A13" s="4">
        <v>3</v>
      </c>
      <c r="B13" s="14" t="s">
        <v>35</v>
      </c>
      <c r="C13" s="30">
        <v>-200.76</v>
      </c>
      <c r="D13" s="28">
        <v>1350.12</v>
      </c>
      <c r="E13" s="28">
        <v>1438.37</v>
      </c>
      <c r="F13" s="28">
        <f>C13-D13+E13</f>
        <v>-112.50999999999999</v>
      </c>
      <c r="G13" s="12" t="s">
        <v>38</v>
      </c>
      <c r="H13" s="12">
        <v>0.6</v>
      </c>
      <c r="I13" s="34">
        <f>H13*12*H19</f>
        <v>1588.3199999999997</v>
      </c>
    </row>
    <row r="14" spans="1:8" s="16" customFormat="1" ht="30" customHeight="1">
      <c r="A14" s="4">
        <v>4</v>
      </c>
      <c r="B14" s="14" t="s">
        <v>36</v>
      </c>
      <c r="C14" s="30">
        <v>0</v>
      </c>
      <c r="D14" s="28">
        <v>1443.9</v>
      </c>
      <c r="E14" s="28">
        <v>1318.84</v>
      </c>
      <c r="F14" s="28">
        <f>C14-D14+E14</f>
        <v>-125.06000000000017</v>
      </c>
      <c r="G14" s="15"/>
      <c r="H14" s="15"/>
    </row>
    <row r="15" spans="1:6" ht="19.5" customHeight="1">
      <c r="A15" s="4"/>
      <c r="B15" s="14" t="s">
        <v>3</v>
      </c>
      <c r="C15" s="29">
        <f>SUM(C11:C14)</f>
        <v>-2329.54</v>
      </c>
      <c r="D15" s="29">
        <f>SUM(D11:D14)</f>
        <v>28339.38</v>
      </c>
      <c r="E15" s="29">
        <f>SUM(E11:E14)</f>
        <v>28302.57</v>
      </c>
      <c r="F15" s="29">
        <f>SUM(F11:F14)</f>
        <v>-2366.3500000000013</v>
      </c>
    </row>
    <row r="16" ht="11.25" customHeight="1"/>
    <row r="17" spans="1:6" ht="15.75">
      <c r="A17" s="59" t="s">
        <v>20</v>
      </c>
      <c r="B17" s="59"/>
      <c r="C17" s="59"/>
      <c r="D17" s="59"/>
      <c r="E17" s="59"/>
      <c r="F17" s="59"/>
    </row>
    <row r="18" spans="1:8" ht="15.75">
      <c r="A18" s="35"/>
      <c r="B18" s="35"/>
      <c r="C18" s="35"/>
      <c r="D18" s="35"/>
      <c r="E18" s="35"/>
      <c r="F18" s="35"/>
      <c r="H18" s="5" t="s">
        <v>21</v>
      </c>
    </row>
    <row r="19" spans="1:8" ht="33" customHeight="1">
      <c r="A19" s="13" t="s">
        <v>32</v>
      </c>
      <c r="B19" s="60" t="s">
        <v>4</v>
      </c>
      <c r="C19" s="60"/>
      <c r="D19" s="60"/>
      <c r="E19" s="60"/>
      <c r="F19" s="17" t="s">
        <v>10</v>
      </c>
      <c r="G19" s="18"/>
      <c r="H19" s="5">
        <f>D5</f>
        <v>220.6</v>
      </c>
    </row>
    <row r="20" spans="1:10" ht="18" customHeight="1">
      <c r="A20" s="19">
        <v>1</v>
      </c>
      <c r="B20" s="61" t="s">
        <v>5</v>
      </c>
      <c r="C20" s="61"/>
      <c r="D20" s="61"/>
      <c r="E20" s="61"/>
      <c r="F20" s="1">
        <f>I12</f>
        <v>8471.04</v>
      </c>
      <c r="G20" s="20"/>
      <c r="H20" s="5" t="s">
        <v>22</v>
      </c>
      <c r="I20" s="5" t="s">
        <v>23</v>
      </c>
      <c r="J20" s="5" t="s">
        <v>24</v>
      </c>
    </row>
    <row r="21" spans="1:7" ht="18" customHeight="1">
      <c r="A21" s="21">
        <v>2</v>
      </c>
      <c r="B21" s="56" t="s">
        <v>40</v>
      </c>
      <c r="C21" s="56"/>
      <c r="D21" s="56"/>
      <c r="E21" s="56"/>
      <c r="F21" s="2">
        <f>I13</f>
        <v>1588.3199999999997</v>
      </c>
      <c r="G21" s="20"/>
    </row>
    <row r="22" spans="1:7" ht="18" customHeight="1">
      <c r="A22" s="21">
        <v>3</v>
      </c>
      <c r="B22" s="56" t="s">
        <v>6</v>
      </c>
      <c r="C22" s="56"/>
      <c r="D22" s="56"/>
      <c r="E22" s="56"/>
      <c r="F22" s="2">
        <f>F23+F24+F25</f>
        <v>0</v>
      </c>
      <c r="G22" s="20"/>
    </row>
    <row r="23" spans="1:7" ht="16.5" customHeight="1">
      <c r="A23" s="21" t="s">
        <v>7</v>
      </c>
      <c r="B23" s="56" t="s">
        <v>47</v>
      </c>
      <c r="C23" s="56"/>
      <c r="D23" s="56"/>
      <c r="E23" s="56"/>
      <c r="F23" s="3">
        <f>F39</f>
        <v>0</v>
      </c>
      <c r="G23" s="9"/>
    </row>
    <row r="24" spans="1:7" ht="16.5" customHeight="1">
      <c r="A24" s="21" t="s">
        <v>7</v>
      </c>
      <c r="B24" s="56" t="s">
        <v>25</v>
      </c>
      <c r="C24" s="56"/>
      <c r="D24" s="56"/>
      <c r="E24" s="56"/>
      <c r="F24" s="3">
        <f>F36</f>
        <v>0</v>
      </c>
      <c r="G24" s="9"/>
    </row>
    <row r="25" spans="1:7" ht="16.5" customHeight="1">
      <c r="A25" s="21" t="s">
        <v>7</v>
      </c>
      <c r="B25" s="56" t="s">
        <v>26</v>
      </c>
      <c r="C25" s="56"/>
      <c r="D25" s="56"/>
      <c r="E25" s="56"/>
      <c r="F25" s="3">
        <f>F37+F38</f>
        <v>0</v>
      </c>
      <c r="G25" s="9"/>
    </row>
    <row r="26" spans="1:7" ht="17.25" customHeight="1">
      <c r="A26" s="21">
        <v>4</v>
      </c>
      <c r="B26" s="58" t="s">
        <v>36</v>
      </c>
      <c r="C26" s="58"/>
      <c r="D26" s="58"/>
      <c r="E26" s="58"/>
      <c r="F26" s="3">
        <f>D14</f>
        <v>1443.9</v>
      </c>
      <c r="G26" s="9"/>
    </row>
    <row r="27" spans="1:7" ht="17.25" customHeight="1">
      <c r="A27" s="21">
        <v>5</v>
      </c>
      <c r="B27" s="58" t="s">
        <v>37</v>
      </c>
      <c r="C27" s="58"/>
      <c r="D27" s="58"/>
      <c r="E27" s="58"/>
      <c r="F27" s="3">
        <f>D12+D13</f>
        <v>4103.16</v>
      </c>
      <c r="G27" s="9"/>
    </row>
    <row r="28" spans="1:7" s="24" customFormat="1" ht="21" customHeight="1">
      <c r="A28" s="22"/>
      <c r="B28" s="49" t="s">
        <v>8</v>
      </c>
      <c r="C28" s="49"/>
      <c r="D28" s="49"/>
      <c r="E28" s="49"/>
      <c r="F28" s="23">
        <f>F20+F21+F22+F27+F26</f>
        <v>15606.42</v>
      </c>
      <c r="G28" s="6"/>
    </row>
    <row r="30" spans="1:6" ht="18" customHeight="1">
      <c r="A30" s="31" t="s">
        <v>52</v>
      </c>
      <c r="B30" s="31"/>
      <c r="C30" s="31"/>
      <c r="D30" s="31"/>
      <c r="E30" s="31"/>
      <c r="F30" s="3">
        <f>D7+D15-F28</f>
        <v>28454.880000000005</v>
      </c>
    </row>
    <row r="31" spans="1:6" ht="20.25" customHeight="1">
      <c r="A31" s="31" t="s">
        <v>53</v>
      </c>
      <c r="B31" s="31"/>
      <c r="C31" s="31"/>
      <c r="D31" s="31"/>
      <c r="E31" s="31"/>
      <c r="F31" s="3">
        <f>F15</f>
        <v>-2366.3500000000013</v>
      </c>
    </row>
    <row r="32" spans="1:6" ht="15.75" outlineLevel="1">
      <c r="A32" s="32" t="s">
        <v>42</v>
      </c>
      <c r="B32" s="32"/>
      <c r="C32" s="32"/>
      <c r="D32" s="32"/>
      <c r="E32" s="32"/>
      <c r="F32" s="3">
        <f>F30+F31</f>
        <v>26088.530000000002</v>
      </c>
    </row>
    <row r="33" ht="11.25" customHeight="1"/>
    <row r="35" spans="1:6" ht="15.75">
      <c r="A35" s="25" t="s">
        <v>16</v>
      </c>
      <c r="B35" s="25" t="s">
        <v>9</v>
      </c>
      <c r="C35" s="50" t="s">
        <v>27</v>
      </c>
      <c r="D35" s="51"/>
      <c r="E35" s="52"/>
      <c r="F35" s="25" t="s">
        <v>28</v>
      </c>
    </row>
    <row r="36" spans="1:6" ht="15.75">
      <c r="A36" s="25"/>
      <c r="B36" s="43"/>
      <c r="C36" s="53"/>
      <c r="D36" s="54"/>
      <c r="E36" s="55"/>
      <c r="F36" s="42"/>
    </row>
    <row r="37" spans="1:6" ht="15.75">
      <c r="A37" s="25"/>
      <c r="B37" s="43"/>
      <c r="C37" s="53"/>
      <c r="D37" s="54"/>
      <c r="E37" s="55"/>
      <c r="F37" s="42"/>
    </row>
    <row r="38" spans="1:6" ht="15.75" customHeight="1">
      <c r="A38" s="37"/>
      <c r="B38" s="38"/>
      <c r="C38" s="53"/>
      <c r="D38" s="54"/>
      <c r="E38" s="55"/>
      <c r="F38" s="39"/>
    </row>
    <row r="39" spans="1:6" ht="15.75" customHeight="1">
      <c r="A39" s="4"/>
      <c r="B39" s="40"/>
      <c r="C39" s="53"/>
      <c r="D39" s="54"/>
      <c r="E39" s="55"/>
      <c r="F39" s="41"/>
    </row>
    <row r="40" spans="1:6" s="24" customFormat="1" ht="15.75">
      <c r="A40" s="48" t="s">
        <v>29</v>
      </c>
      <c r="B40" s="48"/>
      <c r="C40" s="48"/>
      <c r="D40" s="48"/>
      <c r="E40" s="48"/>
      <c r="F40" s="26">
        <f>SUM(F36:F39)</f>
        <v>0</v>
      </c>
    </row>
  </sheetData>
  <sheetProtection/>
  <mergeCells count="19"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C36:E36"/>
    <mergeCell ref="B28:E28"/>
    <mergeCell ref="C35:E35"/>
    <mergeCell ref="C38:E38"/>
    <mergeCell ref="C39:E39"/>
    <mergeCell ref="A40:E40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2017-09-29T09:34:19Z</cp:lastPrinted>
  <dcterms:created xsi:type="dcterms:W3CDTF">2015-10-12T10:40:12Z</dcterms:created>
  <dcterms:modified xsi:type="dcterms:W3CDTF">2018-03-23T09:45:43Z</dcterms:modified>
  <cp:category/>
  <cp:version/>
  <cp:contentType/>
  <cp:contentStatus/>
</cp:coreProperties>
</file>