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'2015'!$A$1:$F$33</definedName>
    <definedName name="_xlnm.Print_Area" localSheetId="2">'2015 (2)'!$A$1:$F$39</definedName>
  </definedNames>
  <calcPr fullCalcOnLoad="1"/>
</workbook>
</file>

<file path=xl/sharedStrings.xml><?xml version="1.0" encoding="utf-8"?>
<sst xmlns="http://schemas.openxmlformats.org/spreadsheetml/2006/main" count="269" uniqueCount="101">
  <si>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</si>
  <si>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</si>
  <si>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</si>
  <si>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</si>
  <si>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</si>
  <si>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</si>
  <si>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</si>
  <si>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</si>
  <si>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</si>
  <si>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</si>
  <si>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</si>
  <si>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</si>
  <si>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</si>
  <si>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</si>
  <si>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</si>
  <si>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</si>
  <si>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</si>
  <si>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</si>
  <si>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</si>
  <si>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</si>
  <si>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</si>
  <si>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</si>
  <si>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</si>
  <si>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</si>
  <si>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</si>
  <si>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</si>
  <si>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</si>
  <si>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</si>
  <si>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</si>
  <si>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</si>
  <si>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</si>
  <si>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</si>
  <si>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</si>
  <si>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</si>
  <si>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</si>
  <si>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</si>
  <si>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</si>
  <si>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</si>
  <si>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</si>
  <si>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</si>
  <si>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</si>
  <si>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</si>
  <si>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</si>
  <si>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</si>
  <si>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№ п/п</t>
  </si>
  <si>
    <t>Всего работ  за период</t>
  </si>
  <si>
    <t>Вывоз КГМ</t>
  </si>
  <si>
    <t>5.</t>
  </si>
  <si>
    <t>Вывоз и складирование ТБО</t>
  </si>
  <si>
    <t>двор</t>
  </si>
  <si>
    <t>руб. (прибыль)</t>
  </si>
  <si>
    <t>Персонифицированный учет МКД (за 2014 год)</t>
  </si>
  <si>
    <t>Задолженность на 01.01.2014 г</t>
  </si>
  <si>
    <t>Сальдо на 01.01.2015г (по начислениям) (+)</t>
  </si>
  <si>
    <t>Задолженность населения на 31.12.2014г., в т.ч.</t>
  </si>
  <si>
    <t xml:space="preserve">     - за декабрь 2014 года</t>
  </si>
  <si>
    <t>Выполненные работы</t>
  </si>
  <si>
    <t>Сумма работ</t>
  </si>
  <si>
    <t xml:space="preserve"> </t>
  </si>
  <si>
    <t>Ул. Уфимская, д. 5</t>
  </si>
  <si>
    <t>Ул. Уфимская, д.5</t>
  </si>
  <si>
    <t>В управлении ООО «УК Старый Город» - с 01.10.2010 года</t>
  </si>
  <si>
    <t>Общая площадь квартир – 211,5 м.кв.</t>
  </si>
  <si>
    <t>Остаток на 01.01.2014 года – 11244,44 (+)</t>
  </si>
  <si>
    <t>Электроэнергия МОП</t>
  </si>
  <si>
    <t xml:space="preserve">Снятие показаний                                    </t>
  </si>
  <si>
    <t>5203,08</t>
  </si>
  <si>
    <t>Экономист ООО «УК Старый город»                                                                     Хромушина Т.В.</t>
  </si>
  <si>
    <t>28,01,2014-31,12,2014</t>
  </si>
  <si>
    <t>снятие показаний приборов</t>
  </si>
  <si>
    <t>снятие показаний общедомового прибора учета э/э</t>
  </si>
  <si>
    <t>осмотр систем водоснабжения, водоотведения на предмет утечки</t>
  </si>
  <si>
    <t>ежемесячно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</si>
  <si>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</si>
  <si>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</si>
  <si>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</si>
  <si>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Снятие показаний электроэнергии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</si>
  <si>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</si>
  <si>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</si>
  <si>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</si>
  <si>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</si>
  <si>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</si>
  <si>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</si>
  <si>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</si>
  <si>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Осмотр чердачных и подвальных помещений, сис водоснабжения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</si>
  <si>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</si>
  <si>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</si>
  <si>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</si>
  <si>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</si>
  <si>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</si>
  <si>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</si>
  <si>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</si>
  <si>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</t>
  </si>
  <si>
    <t>покос не входит</t>
  </si>
  <si>
    <t>Хол.вода на соид</t>
  </si>
  <si>
    <t>Водоотведение на соид</t>
  </si>
  <si>
    <t>Электроэнергия на соид</t>
  </si>
  <si>
    <t>Пломбировка счетчика</t>
  </si>
  <si>
    <t>Обследование чердачных, подвальных и лест. клеток  на предмет утечки трубопроводов</t>
  </si>
  <si>
    <t>Аварийные работы. Нет света</t>
  </si>
  <si>
    <t>Аварийные работы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</si>
</sst>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2" fillId="5" borderId="13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14" fontId="2" fillId="5" borderId="13" xfId="0" applyNumberFormat="1" applyFont="1" applyFill="1" applyBorder="1" applyAlignment="1">
      <alignment horizontal="center" vertical="center"/>
    </xf>
    <xf numFmtId="4" fontId="2" fillId="37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24" xfId="0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left" vertical="center" wrapText="1"/>
    </xf>
    <xf numFmtId="0" fontId="2" fillId="36" borderId="26" xfId="0" applyFont="1" applyFill="1" applyBorder="1" applyAlignment="1">
      <alignment horizontal="left" vertical="center" wrapText="1"/>
    </xf>
    <xf numFmtId="0" fontId="2" fillId="36" borderId="27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7" borderId="25" xfId="0" applyFont="1" applyFill="1" applyBorder="1" applyAlignment="1">
      <alignment horizontal="left" vertical="center" wrapText="1"/>
    </xf>
    <xf numFmtId="0" fontId="2" fillId="37" borderId="26" xfId="0" applyFont="1" applyFill="1" applyBorder="1" applyAlignment="1">
      <alignment horizontal="left" vertical="center" wrapText="1"/>
    </xf>
    <xf numFmtId="0" fontId="2" fillId="37" borderId="2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8" fillId="33" borderId="0" xfId="0" applyFont="1" applyFill="1" applyAlignment="1">
      <alignment vertical="center"/>
    </xf>
    <xf numFmtId="4" fontId="1" fillId="0" borderId="20" xfId="0" applyNumberFormat="1" applyFont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14" fontId="46" fillId="33" borderId="13" xfId="0" applyNumberFormat="1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left" vertical="center" wrapText="1"/>
    </xf>
    <xf numFmtId="0" fontId="46" fillId="33" borderId="29" xfId="0" applyFont="1" applyFill="1" applyBorder="1" applyAlignment="1">
      <alignment horizontal="left" vertical="center" wrapText="1"/>
    </xf>
    <xf numFmtId="0" fontId="46" fillId="33" borderId="30" xfId="0" applyFont="1" applyFill="1" applyBorder="1" applyAlignment="1">
      <alignment horizontal="left" vertical="center" wrapText="1"/>
    </xf>
    <xf numFmtId="0" fontId="46" fillId="38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left" vertical="center" wrapText="1"/>
    </xf>
    <xf numFmtId="0" fontId="1" fillId="34" borderId="29" xfId="0" applyFont="1" applyFill="1" applyBorder="1" applyAlignment="1">
      <alignment horizontal="left" vertical="center" wrapText="1"/>
    </xf>
    <xf numFmtId="0" fontId="1" fillId="34" borderId="30" xfId="0" applyFont="1" applyFill="1" applyBorder="1" applyAlignment="1">
      <alignment horizontal="left" vertical="center" wrapText="1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46" fillId="39" borderId="1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9" t="s">
        <v>85</v>
      </c>
      <c r="B1" s="99"/>
      <c r="C1" s="99"/>
      <c r="D1" s="99"/>
      <c r="E1" s="99"/>
      <c r="F1" s="99"/>
      <c r="G1" s="75"/>
    </row>
    <row r="2" spans="1:8" ht="15.75">
      <c r="A2" s="99" t="s">
        <v>59</v>
      </c>
      <c r="B2" s="99"/>
      <c r="C2" s="99"/>
      <c r="D2" s="99"/>
      <c r="E2" s="99"/>
      <c r="F2" s="99"/>
      <c r="G2" s="9"/>
      <c r="H2" s="10"/>
    </row>
    <row r="3" ht="9" customHeight="1"/>
    <row r="4" spans="1:6" ht="15.75" hidden="1" outlineLevel="1">
      <c r="A4" s="12" t="s">
        <v>61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211.5</v>
      </c>
      <c r="E5" s="12" t="s">
        <v>19</v>
      </c>
      <c r="F5" s="12"/>
    </row>
    <row r="6" ht="9" customHeight="1" collapsed="1"/>
    <row r="7" spans="1:6" ht="15.75">
      <c r="A7" s="9" t="s">
        <v>86</v>
      </c>
      <c r="C7" s="9"/>
      <c r="D7" s="13">
        <f>'2016'!F30</f>
        <v>40037.59999999999</v>
      </c>
      <c r="E7" s="9" t="s">
        <v>50</v>
      </c>
      <c r="F7" s="9"/>
    </row>
    <row r="8" spans="1:6" ht="15.75">
      <c r="A8" s="9" t="s">
        <v>87</v>
      </c>
      <c r="C8" s="12"/>
      <c r="D8" s="14">
        <f>C18</f>
        <v>-8993.989999999993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88</v>
      </c>
      <c r="D10" s="17" t="s">
        <v>0</v>
      </c>
      <c r="E10" s="17" t="s">
        <v>27</v>
      </c>
      <c r="F10" s="17" t="s">
        <v>89</v>
      </c>
    </row>
    <row r="11" spans="1:9" s="19" customFormat="1" ht="30" customHeight="1">
      <c r="A11" s="4">
        <v>1</v>
      </c>
      <c r="B11" s="18" t="s">
        <v>2</v>
      </c>
      <c r="C11" s="58">
        <v>-7149.399999999994</v>
      </c>
      <c r="D11" s="56">
        <v>21852.12</v>
      </c>
      <c r="E11" s="56">
        <v>28780.59</v>
      </c>
      <c r="F11" s="56">
        <f>C11-D11+E11</f>
        <v>-220.92999999999302</v>
      </c>
      <c r="G11" s="16" t="s">
        <v>41</v>
      </c>
      <c r="H11" s="16">
        <v>8.54</v>
      </c>
      <c r="I11" s="71">
        <f>H11*12*H22</f>
        <v>21674.519999999997</v>
      </c>
    </row>
    <row r="12" spans="1:9" s="19" customFormat="1" ht="15.75">
      <c r="A12" s="4">
        <v>2</v>
      </c>
      <c r="B12" s="18" t="s">
        <v>3</v>
      </c>
      <c r="C12" s="58">
        <v>-863.6099999999997</v>
      </c>
      <c r="D12" s="56">
        <v>2639.64</v>
      </c>
      <c r="E12" s="56">
        <v>3385.58</v>
      </c>
      <c r="F12" s="56">
        <f>C12-D12+E12</f>
        <v>-117.66999999999962</v>
      </c>
      <c r="G12" s="16" t="s">
        <v>42</v>
      </c>
      <c r="H12" s="16">
        <v>3.2</v>
      </c>
      <c r="I12" s="72">
        <f>H12*12*H22</f>
        <v>8121.600000000001</v>
      </c>
    </row>
    <row r="13" spans="1:9" s="19" customFormat="1" ht="29.25" customHeight="1">
      <c r="A13" s="4">
        <v>3</v>
      </c>
      <c r="B13" s="18" t="s">
        <v>43</v>
      </c>
      <c r="C13" s="58">
        <v>-450.92999999999984</v>
      </c>
      <c r="D13" s="56">
        <v>1294.32</v>
      </c>
      <c r="E13" s="56">
        <v>1687.57</v>
      </c>
      <c r="F13" s="56">
        <f>C13-D13+E13</f>
        <v>-57.679999999999836</v>
      </c>
      <c r="G13" s="16" t="s">
        <v>92</v>
      </c>
      <c r="H13" s="16">
        <v>0.6</v>
      </c>
      <c r="I13" s="72">
        <f>H13*12*H22</f>
        <v>1522.8</v>
      </c>
    </row>
    <row r="14" spans="1:9" s="19" customFormat="1" ht="30" customHeight="1">
      <c r="A14" s="4">
        <v>4</v>
      </c>
      <c r="B14" s="18" t="s">
        <v>64</v>
      </c>
      <c r="C14" s="58">
        <v>-530.05</v>
      </c>
      <c r="D14" s="56">
        <v>147.82</v>
      </c>
      <c r="E14" s="56">
        <v>623.38</v>
      </c>
      <c r="F14" s="56">
        <f>C14-D14+E14</f>
        <v>-54.489999999999895</v>
      </c>
      <c r="G14" s="5"/>
      <c r="H14" s="5"/>
      <c r="I14" s="31"/>
    </row>
    <row r="15" spans="1:9" s="19" customFormat="1" ht="30" customHeight="1">
      <c r="A15" s="4">
        <v>6</v>
      </c>
      <c r="B15" s="18" t="s">
        <v>94</v>
      </c>
      <c r="C15" s="108">
        <v>0</v>
      </c>
      <c r="D15" s="57">
        <f>124.65+41.55</f>
        <v>166.2</v>
      </c>
      <c r="E15" s="57">
        <v>163.57</v>
      </c>
      <c r="F15" s="56">
        <f>C15-D15+E15</f>
        <v>-2.6299999999999955</v>
      </c>
      <c r="G15" s="5"/>
      <c r="H15" s="5"/>
      <c r="I15" s="31"/>
    </row>
    <row r="16" spans="1:9" s="19" customFormat="1" ht="30" customHeight="1">
      <c r="A16" s="4">
        <v>7</v>
      </c>
      <c r="B16" s="18" t="s">
        <v>95</v>
      </c>
      <c r="C16" s="108">
        <v>0</v>
      </c>
      <c r="D16" s="57">
        <v>89.44</v>
      </c>
      <c r="E16" s="57">
        <v>87.32</v>
      </c>
      <c r="F16" s="56">
        <f>C16-D16+E16</f>
        <v>-2.1200000000000045</v>
      </c>
      <c r="G16" s="5"/>
      <c r="H16" s="5"/>
      <c r="I16" s="31"/>
    </row>
    <row r="17" spans="1:9" s="19" customFormat="1" ht="30" customHeight="1">
      <c r="A17" s="4">
        <v>8</v>
      </c>
      <c r="B17" s="18" t="s">
        <v>96</v>
      </c>
      <c r="C17" s="108">
        <v>0</v>
      </c>
      <c r="D17" s="57">
        <f>3472.44+1344.21</f>
        <v>4816.65</v>
      </c>
      <c r="E17" s="57">
        <v>4681.7</v>
      </c>
      <c r="F17" s="56">
        <f>C17-D17+E17</f>
        <v>-134.94999999999982</v>
      </c>
      <c r="G17" s="5"/>
      <c r="H17" s="5"/>
      <c r="I17" s="31"/>
    </row>
    <row r="18" spans="1:6" ht="19.5" customHeight="1">
      <c r="A18" s="4"/>
      <c r="B18" s="18" t="s">
        <v>4</v>
      </c>
      <c r="C18" s="57">
        <f>SUM(C11:C17)</f>
        <v>-8993.989999999993</v>
      </c>
      <c r="D18" s="57">
        <f>SUM(D11:D17)</f>
        <v>31006.189999999995</v>
      </c>
      <c r="E18" s="57">
        <f>SUM(E11:E17)</f>
        <v>39409.70999999999</v>
      </c>
      <c r="F18" s="57">
        <f>SUM(F11:F17)</f>
        <v>-590.4699999999922</v>
      </c>
    </row>
    <row r="19" ht="11.25" customHeight="1">
      <c r="H19" s="107" t="s">
        <v>93</v>
      </c>
    </row>
    <row r="20" spans="1:6" ht="15.75">
      <c r="A20" s="99" t="s">
        <v>28</v>
      </c>
      <c r="B20" s="99"/>
      <c r="C20" s="99"/>
      <c r="D20" s="99"/>
      <c r="E20" s="99"/>
      <c r="F20" s="99"/>
    </row>
    <row r="21" spans="1:8" ht="15.75">
      <c r="A21" s="75"/>
      <c r="B21" s="75"/>
      <c r="C21" s="75"/>
      <c r="D21" s="75"/>
      <c r="E21" s="75"/>
      <c r="F21" s="75"/>
      <c r="H21" s="5" t="s">
        <v>29</v>
      </c>
    </row>
    <row r="22" spans="1:8" ht="33" customHeight="1">
      <c r="A22" s="17" t="s">
        <v>40</v>
      </c>
      <c r="B22" s="100" t="s">
        <v>6</v>
      </c>
      <c r="C22" s="100"/>
      <c r="D22" s="100"/>
      <c r="E22" s="100"/>
      <c r="F22" s="20" t="s">
        <v>17</v>
      </c>
      <c r="G22" s="21"/>
      <c r="H22" s="5">
        <f>D5</f>
        <v>211.5</v>
      </c>
    </row>
    <row r="23" spans="1:10" ht="18" customHeight="1">
      <c r="A23" s="22">
        <v>1</v>
      </c>
      <c r="B23" s="101" t="s">
        <v>8</v>
      </c>
      <c r="C23" s="101"/>
      <c r="D23" s="101"/>
      <c r="E23" s="102"/>
      <c r="F23" s="80">
        <f>I12</f>
        <v>8121.600000000001</v>
      </c>
      <c r="G23" s="12"/>
      <c r="H23" s="5" t="s">
        <v>30</v>
      </c>
      <c r="I23" s="5" t="s">
        <v>31</v>
      </c>
      <c r="J23" s="5" t="s">
        <v>32</v>
      </c>
    </row>
    <row r="24" spans="1:7" ht="18" customHeight="1">
      <c r="A24" s="24">
        <v>2</v>
      </c>
      <c r="B24" s="95" t="s">
        <v>64</v>
      </c>
      <c r="C24" s="95"/>
      <c r="D24" s="95"/>
      <c r="E24" s="96"/>
      <c r="F24" s="80">
        <f>D14</f>
        <v>147.82</v>
      </c>
      <c r="G24" s="12"/>
    </row>
    <row r="25" spans="1:7" ht="18" customHeight="1">
      <c r="A25" s="24">
        <v>3</v>
      </c>
      <c r="B25" s="95" t="s">
        <v>46</v>
      </c>
      <c r="C25" s="95"/>
      <c r="D25" s="95"/>
      <c r="E25" s="96"/>
      <c r="F25" s="80">
        <f>I13</f>
        <v>1522.8</v>
      </c>
      <c r="G25" s="12"/>
    </row>
    <row r="26" spans="1:7" ht="18" customHeight="1">
      <c r="A26" s="24">
        <v>4</v>
      </c>
      <c r="B26" s="95" t="s">
        <v>12</v>
      </c>
      <c r="C26" s="95"/>
      <c r="D26" s="95"/>
      <c r="E26" s="96"/>
      <c r="F26" s="80">
        <f>F27+F28+F29</f>
        <v>1975</v>
      </c>
      <c r="G26" s="12"/>
    </row>
    <row r="27" spans="1:7" ht="16.5" customHeight="1">
      <c r="A27" s="24" t="s">
        <v>13</v>
      </c>
      <c r="B27" s="95" t="s">
        <v>33</v>
      </c>
      <c r="C27" s="95"/>
      <c r="D27" s="95"/>
      <c r="E27" s="96"/>
      <c r="F27" s="80">
        <f>F42+F43</f>
        <v>791</v>
      </c>
      <c r="G27" s="12"/>
    </row>
    <row r="28" spans="1:7" ht="16.5" customHeight="1">
      <c r="A28" s="24" t="s">
        <v>13</v>
      </c>
      <c r="B28" s="95" t="s">
        <v>76</v>
      </c>
      <c r="C28" s="95"/>
      <c r="D28" s="95"/>
      <c r="E28" s="96"/>
      <c r="F28" s="80">
        <v>0</v>
      </c>
      <c r="G28" s="12"/>
    </row>
    <row r="29" spans="1:7" ht="16.5" customHeight="1">
      <c r="A29" s="24" t="s">
        <v>13</v>
      </c>
      <c r="B29" s="95" t="s">
        <v>100</v>
      </c>
      <c r="C29" s="95"/>
      <c r="D29" s="95"/>
      <c r="E29" s="96"/>
      <c r="F29" s="80">
        <f>F44</f>
        <v>1184</v>
      </c>
      <c r="G29" s="12"/>
    </row>
    <row r="30" spans="1:7" ht="17.25" customHeight="1">
      <c r="A30" s="24">
        <v>5</v>
      </c>
      <c r="B30" s="97" t="s">
        <v>48</v>
      </c>
      <c r="C30" s="97"/>
      <c r="D30" s="97"/>
      <c r="E30" s="98"/>
      <c r="F30" s="80">
        <f>D12+D13</f>
        <v>3933.96</v>
      </c>
      <c r="G30" s="12"/>
    </row>
    <row r="31" spans="1:7" ht="17.25" customHeight="1">
      <c r="A31" s="24">
        <v>7</v>
      </c>
      <c r="B31" s="97" t="s">
        <v>94</v>
      </c>
      <c r="C31" s="97"/>
      <c r="D31" s="97"/>
      <c r="E31" s="97"/>
      <c r="F31" s="3">
        <f>D15</f>
        <v>166.2</v>
      </c>
      <c r="G31" s="12"/>
    </row>
    <row r="32" spans="1:7" ht="17.25" customHeight="1">
      <c r="A32" s="24">
        <v>8</v>
      </c>
      <c r="B32" s="97" t="s">
        <v>95</v>
      </c>
      <c r="C32" s="97"/>
      <c r="D32" s="97"/>
      <c r="E32" s="97"/>
      <c r="F32" s="3">
        <f>D16</f>
        <v>89.44</v>
      </c>
      <c r="G32" s="12"/>
    </row>
    <row r="33" spans="1:7" ht="17.25" customHeight="1">
      <c r="A33" s="24">
        <v>9</v>
      </c>
      <c r="B33" s="97" t="s">
        <v>96</v>
      </c>
      <c r="C33" s="97"/>
      <c r="D33" s="97"/>
      <c r="E33" s="97"/>
      <c r="F33" s="3">
        <f>D17</f>
        <v>4816.65</v>
      </c>
      <c r="G33" s="12"/>
    </row>
    <row r="34" spans="1:7" s="27" customFormat="1" ht="21" customHeight="1">
      <c r="A34" s="25"/>
      <c r="B34" s="81" t="s">
        <v>14</v>
      </c>
      <c r="C34" s="81"/>
      <c r="D34" s="81"/>
      <c r="E34" s="81"/>
      <c r="F34" s="79">
        <f>F23+F24+F25+F26+F30+F31+F32+F33</f>
        <v>20773.47</v>
      </c>
      <c r="G34" s="9"/>
    </row>
    <row r="36" spans="1:6" ht="18" customHeight="1">
      <c r="A36" s="69" t="s">
        <v>90</v>
      </c>
      <c r="B36" s="69"/>
      <c r="C36" s="69"/>
      <c r="D36" s="69"/>
      <c r="E36" s="69"/>
      <c r="F36" s="3">
        <f>D7+D18-F34</f>
        <v>50270.31999999998</v>
      </c>
    </row>
    <row r="37" spans="1:6" ht="20.25" customHeight="1">
      <c r="A37" s="69" t="s">
        <v>91</v>
      </c>
      <c r="B37" s="69"/>
      <c r="C37" s="69"/>
      <c r="D37" s="69"/>
      <c r="E37" s="69"/>
      <c r="F37" s="3">
        <f>F18</f>
        <v>-590.4699999999922</v>
      </c>
    </row>
    <row r="38" spans="1:6" ht="18" customHeight="1">
      <c r="A38" s="70" t="s">
        <v>74</v>
      </c>
      <c r="B38" s="70"/>
      <c r="C38" s="70"/>
      <c r="D38" s="70"/>
      <c r="E38" s="70"/>
      <c r="F38" s="3">
        <f>F36+F37</f>
        <v>49679.849999999984</v>
      </c>
    </row>
    <row r="39" ht="11.25" customHeight="1"/>
    <row r="41" spans="1:6" ht="15.75">
      <c r="A41" s="28" t="s">
        <v>24</v>
      </c>
      <c r="B41" s="28" t="s">
        <v>16</v>
      </c>
      <c r="C41" s="109" t="s">
        <v>35</v>
      </c>
      <c r="D41" s="110"/>
      <c r="E41" s="111"/>
      <c r="F41" s="112" t="s">
        <v>36</v>
      </c>
    </row>
    <row r="42" spans="1:6" s="33" customFormat="1" ht="27" customHeight="1">
      <c r="A42" s="112"/>
      <c r="B42" s="113">
        <v>42814</v>
      </c>
      <c r="C42" s="114" t="s">
        <v>97</v>
      </c>
      <c r="D42" s="115"/>
      <c r="E42" s="116"/>
      <c r="F42" s="117">
        <v>414</v>
      </c>
    </row>
    <row r="43" spans="1:6" ht="30" customHeight="1">
      <c r="A43" s="118"/>
      <c r="B43" s="113">
        <v>42885</v>
      </c>
      <c r="C43" s="114" t="s">
        <v>98</v>
      </c>
      <c r="D43" s="115"/>
      <c r="E43" s="116"/>
      <c r="F43" s="117">
        <v>377</v>
      </c>
    </row>
    <row r="44" spans="1:6" ht="15.75">
      <c r="A44" s="118"/>
      <c r="B44" s="113">
        <v>43070</v>
      </c>
      <c r="C44" s="114" t="s">
        <v>99</v>
      </c>
      <c r="D44" s="115"/>
      <c r="E44" s="116"/>
      <c r="F44" s="130">
        <v>1184</v>
      </c>
    </row>
    <row r="45" spans="1:6" s="27" customFormat="1" ht="15.75">
      <c r="A45" s="118"/>
      <c r="B45" s="118"/>
      <c r="C45" s="119"/>
      <c r="D45" s="120"/>
      <c r="E45" s="121"/>
      <c r="F45" s="118"/>
    </row>
    <row r="46" spans="1:6" ht="15.75">
      <c r="A46" s="122"/>
      <c r="B46" s="123"/>
      <c r="C46" s="124"/>
      <c r="D46" s="125"/>
      <c r="E46" s="126"/>
      <c r="F46" s="127"/>
    </row>
    <row r="47" spans="1:6" ht="15.75">
      <c r="A47" s="128" t="s">
        <v>37</v>
      </c>
      <c r="B47" s="128"/>
      <c r="C47" s="128"/>
      <c r="D47" s="128"/>
      <c r="E47" s="128"/>
      <c r="F47" s="129">
        <f>SUM(F42:F46)</f>
        <v>1975</v>
      </c>
    </row>
    <row r="48" spans="1:6" ht="15.75">
      <c r="A48"/>
      <c r="B48"/>
      <c r="C48"/>
      <c r="D48"/>
      <c r="E48"/>
      <c r="F48"/>
    </row>
    <row r="49" spans="1:6" ht="15.75">
      <c r="A49"/>
      <c r="B49"/>
      <c r="C49"/>
      <c r="D49"/>
      <c r="E49"/>
      <c r="F49"/>
    </row>
  </sheetData>
  <sheetProtection/>
  <mergeCells count="22">
    <mergeCell ref="C44:E44"/>
    <mergeCell ref="B31:E31"/>
    <mergeCell ref="B32:E32"/>
    <mergeCell ref="B33:E33"/>
    <mergeCell ref="C46:E46"/>
    <mergeCell ref="A47:E47"/>
    <mergeCell ref="A1:F1"/>
    <mergeCell ref="A2:F2"/>
    <mergeCell ref="A20:F2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4:E34"/>
    <mergeCell ref="C41:E41"/>
    <mergeCell ref="C42:E42"/>
    <mergeCell ref="C43:E4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9" t="s">
        <v>77</v>
      </c>
      <c r="B1" s="99"/>
      <c r="C1" s="99"/>
      <c r="D1" s="99"/>
      <c r="E1" s="99"/>
      <c r="F1" s="99"/>
      <c r="G1" s="74"/>
    </row>
    <row r="2" spans="1:8" ht="15.75">
      <c r="A2" s="99" t="s">
        <v>59</v>
      </c>
      <c r="B2" s="99"/>
      <c r="C2" s="99"/>
      <c r="D2" s="99"/>
      <c r="E2" s="99"/>
      <c r="F2" s="99"/>
      <c r="G2" s="9"/>
      <c r="H2" s="10"/>
    </row>
    <row r="3" ht="9" customHeight="1"/>
    <row r="4" spans="1:6" ht="15.75" hidden="1" outlineLevel="1">
      <c r="A4" s="12" t="s">
        <v>61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211.5</v>
      </c>
      <c r="E5" s="12" t="s">
        <v>19</v>
      </c>
      <c r="F5" s="12"/>
    </row>
    <row r="6" ht="9" customHeight="1" collapsed="1"/>
    <row r="7" spans="1:6" ht="15.75">
      <c r="A7" s="9" t="s">
        <v>78</v>
      </c>
      <c r="C7" s="9"/>
      <c r="D7" s="13">
        <f>'2015'!F30</f>
        <v>30709.879999999997</v>
      </c>
      <c r="E7" s="9" t="s">
        <v>50</v>
      </c>
      <c r="F7" s="9"/>
    </row>
    <row r="8" spans="1:6" ht="15.75">
      <c r="A8" s="9" t="s">
        <v>79</v>
      </c>
      <c r="C8" s="12"/>
      <c r="D8" s="14">
        <f>C15</f>
        <v>-6892.339999999996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80</v>
      </c>
      <c r="D10" s="17" t="s">
        <v>0</v>
      </c>
      <c r="E10" s="17" t="s">
        <v>27</v>
      </c>
      <c r="F10" s="17" t="s">
        <v>81</v>
      </c>
    </row>
    <row r="11" spans="1:9" s="19" customFormat="1" ht="30" customHeight="1">
      <c r="A11" s="4">
        <v>1</v>
      </c>
      <c r="B11" s="18" t="s">
        <v>2</v>
      </c>
      <c r="C11" s="58">
        <v>-5510.409999999996</v>
      </c>
      <c r="D11" s="56">
        <v>21852.12</v>
      </c>
      <c r="E11" s="56">
        <v>20213.13</v>
      </c>
      <c r="F11" s="56">
        <f>C11-D11+E11</f>
        <v>-7149.399999999994</v>
      </c>
      <c r="G11" s="16" t="s">
        <v>41</v>
      </c>
      <c r="H11" s="16">
        <v>8.54</v>
      </c>
      <c r="I11" s="71">
        <f>H11*12*H19</f>
        <v>21674.519999999997</v>
      </c>
    </row>
    <row r="12" spans="1:9" s="19" customFormat="1" ht="15.75">
      <c r="A12" s="4">
        <v>2</v>
      </c>
      <c r="B12" s="18" t="s">
        <v>3</v>
      </c>
      <c r="C12" s="58">
        <v>-665.6199999999999</v>
      </c>
      <c r="D12" s="56">
        <v>2639.64</v>
      </c>
      <c r="E12" s="56">
        <v>2441.65</v>
      </c>
      <c r="F12" s="56">
        <f>C12-D12+E12</f>
        <v>-863.6099999999997</v>
      </c>
      <c r="G12" s="16" t="s">
        <v>42</v>
      </c>
      <c r="H12" s="16">
        <v>3.2</v>
      </c>
      <c r="I12" s="72">
        <f>H12*12*H19</f>
        <v>8121.600000000001</v>
      </c>
    </row>
    <row r="13" spans="1:9" s="19" customFormat="1" ht="29.25" customHeight="1">
      <c r="A13" s="4">
        <v>3</v>
      </c>
      <c r="B13" s="18" t="s">
        <v>43</v>
      </c>
      <c r="C13" s="58">
        <v>-353.8499999999999</v>
      </c>
      <c r="D13" s="56">
        <v>1294.32</v>
      </c>
      <c r="E13" s="56">
        <v>1197.24</v>
      </c>
      <c r="F13" s="56">
        <f>C13-D13+E13</f>
        <v>-450.92999999999984</v>
      </c>
      <c r="G13" s="16" t="s">
        <v>49</v>
      </c>
      <c r="H13" s="16">
        <v>0.6</v>
      </c>
      <c r="I13" s="72">
        <f>H13*12*H19</f>
        <v>1522.8</v>
      </c>
    </row>
    <row r="14" spans="1:9" s="19" customFormat="1" ht="30" customHeight="1">
      <c r="A14" s="4">
        <v>4</v>
      </c>
      <c r="B14" s="18" t="s">
        <v>64</v>
      </c>
      <c r="C14" s="58">
        <v>-362.46000000000004</v>
      </c>
      <c r="D14" s="56">
        <v>2067.7</v>
      </c>
      <c r="E14" s="56">
        <v>1900.11</v>
      </c>
      <c r="F14" s="56">
        <f>C14-D14+E14</f>
        <v>-530.05</v>
      </c>
      <c r="G14" s="5"/>
      <c r="H14" s="5"/>
      <c r="I14" s="31"/>
    </row>
    <row r="15" spans="1:6" ht="19.5" customHeight="1">
      <c r="A15" s="4"/>
      <c r="B15" s="18" t="s">
        <v>4</v>
      </c>
      <c r="C15" s="57">
        <f>SUM(C11:C14)</f>
        <v>-6892.339999999996</v>
      </c>
      <c r="D15" s="57">
        <f>SUM(D11:D14)</f>
        <v>27853.78</v>
      </c>
      <c r="E15" s="57">
        <f>SUM(E11:E14)</f>
        <v>25752.130000000005</v>
      </c>
      <c r="F15" s="57">
        <f>SUM(F11:F14)</f>
        <v>-8993.989999999993</v>
      </c>
    </row>
    <row r="16" ht="11.25" customHeight="1"/>
    <row r="17" spans="1:6" ht="15.75">
      <c r="A17" s="99" t="s">
        <v>28</v>
      </c>
      <c r="B17" s="99"/>
      <c r="C17" s="99"/>
      <c r="D17" s="99"/>
      <c r="E17" s="99"/>
      <c r="F17" s="99"/>
    </row>
    <row r="18" spans="1:8" ht="15.75">
      <c r="A18" s="74"/>
      <c r="B18" s="74"/>
      <c r="C18" s="74"/>
      <c r="D18" s="74"/>
      <c r="E18" s="74"/>
      <c r="F18" s="74"/>
      <c r="H18" s="5" t="s">
        <v>29</v>
      </c>
    </row>
    <row r="19" spans="1:8" ht="33" customHeight="1">
      <c r="A19" s="17" t="s">
        <v>40</v>
      </c>
      <c r="B19" s="100" t="s">
        <v>6</v>
      </c>
      <c r="C19" s="100"/>
      <c r="D19" s="100"/>
      <c r="E19" s="100"/>
      <c r="F19" s="20" t="s">
        <v>17</v>
      </c>
      <c r="G19" s="21"/>
      <c r="H19" s="5">
        <f>D5</f>
        <v>211.5</v>
      </c>
    </row>
    <row r="20" spans="1:10" ht="18" customHeight="1">
      <c r="A20" s="22">
        <v>1</v>
      </c>
      <c r="B20" s="101" t="s">
        <v>8</v>
      </c>
      <c r="C20" s="101"/>
      <c r="D20" s="101"/>
      <c r="E20" s="102"/>
      <c r="F20" s="80">
        <f>I12</f>
        <v>8121.600000000001</v>
      </c>
      <c r="G20" s="12"/>
      <c r="H20" s="5" t="s">
        <v>30</v>
      </c>
      <c r="I20" s="5" t="s">
        <v>31</v>
      </c>
      <c r="J20" s="5" t="s">
        <v>32</v>
      </c>
    </row>
    <row r="21" spans="1:7" ht="18" customHeight="1">
      <c r="A21" s="24">
        <v>2</v>
      </c>
      <c r="B21" s="95" t="s">
        <v>64</v>
      </c>
      <c r="C21" s="95"/>
      <c r="D21" s="95"/>
      <c r="E21" s="96"/>
      <c r="F21" s="80">
        <f>D14</f>
        <v>2067.7</v>
      </c>
      <c r="G21" s="12"/>
    </row>
    <row r="22" spans="1:7" ht="18" customHeight="1">
      <c r="A22" s="24">
        <v>3</v>
      </c>
      <c r="B22" s="95" t="s">
        <v>46</v>
      </c>
      <c r="C22" s="95"/>
      <c r="D22" s="95"/>
      <c r="E22" s="96"/>
      <c r="F22" s="80">
        <f>I13</f>
        <v>1522.8</v>
      </c>
      <c r="G22" s="12"/>
    </row>
    <row r="23" spans="1:7" ht="18" customHeight="1">
      <c r="A23" s="24">
        <v>4</v>
      </c>
      <c r="B23" s="95" t="s">
        <v>12</v>
      </c>
      <c r="C23" s="95"/>
      <c r="D23" s="95"/>
      <c r="E23" s="96"/>
      <c r="F23" s="80">
        <f>F24+F25+F26</f>
        <v>2880</v>
      </c>
      <c r="G23" s="12"/>
    </row>
    <row r="24" spans="1:7" ht="16.5" customHeight="1">
      <c r="A24" s="24" t="s">
        <v>13</v>
      </c>
      <c r="B24" s="95" t="s">
        <v>33</v>
      </c>
      <c r="C24" s="95"/>
      <c r="D24" s="95"/>
      <c r="E24" s="96"/>
      <c r="F24" s="80">
        <f>F37</f>
        <v>732</v>
      </c>
      <c r="G24" s="12"/>
    </row>
    <row r="25" spans="1:7" ht="16.5" customHeight="1">
      <c r="A25" s="24" t="s">
        <v>13</v>
      </c>
      <c r="B25" s="95" t="s">
        <v>76</v>
      </c>
      <c r="C25" s="95"/>
      <c r="D25" s="95"/>
      <c r="E25" s="96"/>
      <c r="F25" s="80">
        <f>F36</f>
        <v>2148</v>
      </c>
      <c r="G25" s="12"/>
    </row>
    <row r="26" spans="1:7" ht="16.5" customHeight="1">
      <c r="A26" s="24" t="s">
        <v>13</v>
      </c>
      <c r="B26" s="95" t="s">
        <v>34</v>
      </c>
      <c r="C26" s="95"/>
      <c r="D26" s="95"/>
      <c r="E26" s="96"/>
      <c r="F26" s="80">
        <v>0</v>
      </c>
      <c r="G26" s="12"/>
    </row>
    <row r="27" spans="1:7" ht="17.25" customHeight="1">
      <c r="A27" s="24">
        <v>5</v>
      </c>
      <c r="B27" s="97" t="s">
        <v>48</v>
      </c>
      <c r="C27" s="97"/>
      <c r="D27" s="97"/>
      <c r="E27" s="98"/>
      <c r="F27" s="80">
        <f>D12+D13</f>
        <v>3933.96</v>
      </c>
      <c r="G27" s="12"/>
    </row>
    <row r="28" spans="1:7" s="27" customFormat="1" ht="21" customHeight="1">
      <c r="A28" s="25"/>
      <c r="B28" s="81" t="s">
        <v>14</v>
      </c>
      <c r="C28" s="81"/>
      <c r="D28" s="81"/>
      <c r="E28" s="81"/>
      <c r="F28" s="79">
        <f>F20+F21+F22+F23+F27</f>
        <v>18526.06</v>
      </c>
      <c r="G28" s="9"/>
    </row>
    <row r="30" spans="1:6" ht="18" customHeight="1">
      <c r="A30" s="69" t="s">
        <v>82</v>
      </c>
      <c r="B30" s="69"/>
      <c r="C30" s="69"/>
      <c r="D30" s="69"/>
      <c r="E30" s="69"/>
      <c r="F30" s="3">
        <f>D7+D15-F28</f>
        <v>40037.59999999999</v>
      </c>
    </row>
    <row r="31" spans="1:6" ht="20.25" customHeight="1">
      <c r="A31" s="69" t="s">
        <v>83</v>
      </c>
      <c r="B31" s="69"/>
      <c r="C31" s="69"/>
      <c r="D31" s="69"/>
      <c r="E31" s="69"/>
      <c r="F31" s="3">
        <f>F15</f>
        <v>-8993.989999999993</v>
      </c>
    </row>
    <row r="32" spans="1:6" ht="18" customHeight="1">
      <c r="A32" s="70" t="s">
        <v>74</v>
      </c>
      <c r="B32" s="70"/>
      <c r="C32" s="70"/>
      <c r="D32" s="70"/>
      <c r="E32" s="70"/>
      <c r="F32" s="3">
        <f>F30+F31</f>
        <v>31043.61</v>
      </c>
    </row>
    <row r="33" ht="11.25" customHeight="1"/>
    <row r="35" spans="1:6" ht="15.75">
      <c r="A35" s="28" t="s">
        <v>24</v>
      </c>
      <c r="B35" s="28" t="s">
        <v>16</v>
      </c>
      <c r="C35" s="82" t="s">
        <v>35</v>
      </c>
      <c r="D35" s="83"/>
      <c r="E35" s="84"/>
      <c r="F35" s="28" t="s">
        <v>36</v>
      </c>
    </row>
    <row r="36" spans="1:6" s="33" customFormat="1" ht="27" customHeight="1">
      <c r="A36" s="32"/>
      <c r="B36" s="36" t="s">
        <v>72</v>
      </c>
      <c r="C36" s="85" t="s">
        <v>70</v>
      </c>
      <c r="D36" s="86"/>
      <c r="E36" s="87"/>
      <c r="F36" s="37">
        <f>12*179</f>
        <v>2148</v>
      </c>
    </row>
    <row r="37" spans="1:6" ht="30" customHeight="1">
      <c r="A37" s="76"/>
      <c r="B37" s="77">
        <v>42614</v>
      </c>
      <c r="C37" s="88" t="s">
        <v>84</v>
      </c>
      <c r="D37" s="89"/>
      <c r="E37" s="90"/>
      <c r="F37" s="78">
        <v>732</v>
      </c>
    </row>
    <row r="38" spans="1:6" ht="15.75">
      <c r="A38" s="4"/>
      <c r="B38" s="6"/>
      <c r="C38" s="91"/>
      <c r="D38" s="92"/>
      <c r="E38" s="93"/>
      <c r="F38" s="7"/>
    </row>
    <row r="39" spans="1:6" s="27" customFormat="1" ht="15.75">
      <c r="A39" s="94" t="s">
        <v>37</v>
      </c>
      <c r="B39" s="94"/>
      <c r="C39" s="94"/>
      <c r="D39" s="94"/>
      <c r="E39" s="94"/>
      <c r="F39" s="29">
        <f>SUM(F36:F38)</f>
        <v>2880</v>
      </c>
    </row>
  </sheetData>
  <sheetProtection/>
  <mergeCells count="18">
    <mergeCell ref="B28:E28"/>
    <mergeCell ref="C35:E35"/>
    <mergeCell ref="C36:E36"/>
    <mergeCell ref="C37:E37"/>
    <mergeCell ref="C38:E38"/>
    <mergeCell ref="A39:E39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9"/>
  <sheetViews>
    <sheetView view="pageBreakPreview" zoomScaleSheetLayoutView="100" zoomScalePageLayoutView="0" workbookViewId="0" topLeftCell="A1">
      <selection activeCell="H14" sqref="H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9" t="s">
        <v>38</v>
      </c>
      <c r="B1" s="99"/>
      <c r="C1" s="99"/>
      <c r="D1" s="99"/>
      <c r="E1" s="99"/>
      <c r="F1" s="99"/>
      <c r="G1" s="73"/>
    </row>
    <row r="2" spans="1:8" ht="15.75">
      <c r="A2" s="99" t="s">
        <v>59</v>
      </c>
      <c r="B2" s="99"/>
      <c r="C2" s="99"/>
      <c r="D2" s="99"/>
      <c r="E2" s="99"/>
      <c r="F2" s="99"/>
      <c r="G2" s="9"/>
      <c r="H2" s="10"/>
    </row>
    <row r="3" ht="9" customHeight="1"/>
    <row r="4" spans="1:6" ht="15.75" hidden="1" outlineLevel="1">
      <c r="A4" s="12" t="s">
        <v>61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211.5</v>
      </c>
      <c r="E5" s="12" t="s">
        <v>19</v>
      </c>
      <c r="F5" s="12"/>
    </row>
    <row r="6" ht="9" customHeight="1" collapsed="1"/>
    <row r="7" spans="1:6" ht="15.75">
      <c r="A7" s="9"/>
      <c r="C7" s="9"/>
      <c r="D7" s="13"/>
      <c r="E7" s="9"/>
      <c r="F7" s="9"/>
    </row>
    <row r="8" spans="1:6" ht="15.75">
      <c r="A8" s="9" t="s">
        <v>21</v>
      </c>
      <c r="C8" s="12"/>
      <c r="D8" s="14">
        <f>C15</f>
        <v>-6419.5599999999995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26</v>
      </c>
      <c r="D10" s="17" t="s">
        <v>0</v>
      </c>
      <c r="E10" s="17" t="s">
        <v>27</v>
      </c>
      <c r="F10" s="17" t="s">
        <v>39</v>
      </c>
    </row>
    <row r="11" spans="1:9" s="19" customFormat="1" ht="30" customHeight="1">
      <c r="A11" s="4">
        <v>1</v>
      </c>
      <c r="B11" s="18" t="s">
        <v>2</v>
      </c>
      <c r="C11" s="58">
        <v>-5203.08</v>
      </c>
      <c r="D11" s="56">
        <v>21852.12</v>
      </c>
      <c r="E11" s="56">
        <v>21544.79</v>
      </c>
      <c r="F11" s="56">
        <f>C11-D11+E11</f>
        <v>-5510.409999999996</v>
      </c>
      <c r="G11" s="16" t="s">
        <v>41</v>
      </c>
      <c r="H11" s="16">
        <v>8.54</v>
      </c>
      <c r="I11" s="71">
        <f>H11*12*H19</f>
        <v>21674.519999999997</v>
      </c>
    </row>
    <row r="12" spans="1:9" s="19" customFormat="1" ht="15.75">
      <c r="A12" s="4">
        <v>2</v>
      </c>
      <c r="B12" s="18" t="s">
        <v>3</v>
      </c>
      <c r="C12" s="58">
        <v>-628.53</v>
      </c>
      <c r="D12" s="56">
        <v>2639.64</v>
      </c>
      <c r="E12" s="56">
        <v>2602.55</v>
      </c>
      <c r="F12" s="56">
        <f>C12-D12+E12</f>
        <v>-665.6199999999999</v>
      </c>
      <c r="G12" s="16" t="s">
        <v>42</v>
      </c>
      <c r="H12" s="16">
        <v>3.2</v>
      </c>
      <c r="I12" s="72">
        <f>H12*12*H19</f>
        <v>8121.600000000001</v>
      </c>
    </row>
    <row r="13" spans="1:9" s="19" customFormat="1" ht="29.25" customHeight="1">
      <c r="A13" s="4">
        <v>3</v>
      </c>
      <c r="B13" s="18" t="s">
        <v>43</v>
      </c>
      <c r="C13" s="58">
        <v>-345.75</v>
      </c>
      <c r="D13" s="56">
        <v>1294.32</v>
      </c>
      <c r="E13" s="56">
        <v>1286.22</v>
      </c>
      <c r="F13" s="56">
        <f>C13-D13+E13</f>
        <v>-353.8499999999999</v>
      </c>
      <c r="G13" s="16" t="s">
        <v>49</v>
      </c>
      <c r="H13" s="16">
        <v>0.6</v>
      </c>
      <c r="I13" s="72">
        <f>H13*12*H19</f>
        <v>1522.8</v>
      </c>
    </row>
    <row r="14" spans="1:9" s="19" customFormat="1" ht="30" customHeight="1">
      <c r="A14" s="4">
        <v>4</v>
      </c>
      <c r="B14" s="18" t="s">
        <v>64</v>
      </c>
      <c r="C14" s="58">
        <v>-242.2</v>
      </c>
      <c r="D14" s="56">
        <v>1557.15</v>
      </c>
      <c r="E14" s="56">
        <v>1436.89</v>
      </c>
      <c r="F14" s="56">
        <f>C14-D14+E14</f>
        <v>-362.46000000000004</v>
      </c>
      <c r="G14" s="5"/>
      <c r="H14" s="5"/>
      <c r="I14" s="31"/>
    </row>
    <row r="15" spans="1:6" ht="19.5" customHeight="1">
      <c r="A15" s="4"/>
      <c r="B15" s="18" t="s">
        <v>4</v>
      </c>
      <c r="C15" s="57">
        <f>SUM(C11:C14)</f>
        <v>-6419.5599999999995</v>
      </c>
      <c r="D15" s="57">
        <f>SUM(D11:D14)</f>
        <v>27343.23</v>
      </c>
      <c r="E15" s="57">
        <f>SUM(E11:E14)</f>
        <v>26870.45</v>
      </c>
      <c r="F15" s="57">
        <f>SUM(F11:F14)</f>
        <v>-6892.339999999996</v>
      </c>
    </row>
    <row r="16" ht="11.25" customHeight="1"/>
    <row r="17" spans="1:6" ht="15.75">
      <c r="A17" s="99" t="s">
        <v>28</v>
      </c>
      <c r="B17" s="99"/>
      <c r="C17" s="99"/>
      <c r="D17" s="99"/>
      <c r="E17" s="99"/>
      <c r="F17" s="99"/>
    </row>
    <row r="18" spans="1:8" ht="15.75">
      <c r="A18" s="73"/>
      <c r="B18" s="73"/>
      <c r="C18" s="73"/>
      <c r="D18" s="73"/>
      <c r="E18" s="73"/>
      <c r="F18" s="73"/>
      <c r="H18" s="5" t="s">
        <v>29</v>
      </c>
    </row>
    <row r="19" spans="1:8" ht="33" customHeight="1">
      <c r="A19" s="17" t="s">
        <v>40</v>
      </c>
      <c r="B19" s="100" t="s">
        <v>6</v>
      </c>
      <c r="C19" s="100"/>
      <c r="D19" s="100"/>
      <c r="E19" s="100"/>
      <c r="F19" s="20" t="s">
        <v>17</v>
      </c>
      <c r="G19" s="21"/>
      <c r="H19" s="5">
        <f>D5</f>
        <v>211.5</v>
      </c>
    </row>
    <row r="20" spans="1:10" ht="18" customHeight="1">
      <c r="A20" s="22">
        <v>1</v>
      </c>
      <c r="B20" s="101" t="s">
        <v>8</v>
      </c>
      <c r="C20" s="101"/>
      <c r="D20" s="101"/>
      <c r="E20" s="101"/>
      <c r="F20" s="1">
        <f>I12</f>
        <v>8121.600000000001</v>
      </c>
      <c r="G20" s="23"/>
      <c r="H20" s="5" t="s">
        <v>30</v>
      </c>
      <c r="I20" s="5" t="s">
        <v>31</v>
      </c>
      <c r="J20" s="5" t="s">
        <v>32</v>
      </c>
    </row>
    <row r="21" spans="1:7" ht="18" customHeight="1">
      <c r="A21" s="24">
        <v>2</v>
      </c>
      <c r="B21" s="95" t="s">
        <v>64</v>
      </c>
      <c r="C21" s="95"/>
      <c r="D21" s="95"/>
      <c r="E21" s="95"/>
      <c r="F21" s="2">
        <f>D14</f>
        <v>1557.15</v>
      </c>
      <c r="G21" s="23"/>
    </row>
    <row r="22" spans="1:7" ht="18" customHeight="1">
      <c r="A22" s="24">
        <v>3</v>
      </c>
      <c r="B22" s="95" t="s">
        <v>46</v>
      </c>
      <c r="C22" s="95"/>
      <c r="D22" s="95"/>
      <c r="E22" s="95"/>
      <c r="F22" s="2">
        <f>I13</f>
        <v>1522.8</v>
      </c>
      <c r="G22" s="23"/>
    </row>
    <row r="23" spans="1:7" ht="18" customHeight="1">
      <c r="A23" s="24">
        <v>4</v>
      </c>
      <c r="B23" s="95" t="s">
        <v>12</v>
      </c>
      <c r="C23" s="95"/>
      <c r="D23" s="95"/>
      <c r="E23" s="95"/>
      <c r="F23" s="2">
        <f>F24+F25+F26</f>
        <v>2802</v>
      </c>
      <c r="G23" s="23"/>
    </row>
    <row r="24" spans="1:7" ht="16.5" customHeight="1">
      <c r="A24" s="24" t="s">
        <v>13</v>
      </c>
      <c r="B24" s="95" t="s">
        <v>33</v>
      </c>
      <c r="C24" s="95"/>
      <c r="D24" s="95"/>
      <c r="E24" s="95"/>
      <c r="F24" s="3">
        <f>F37</f>
        <v>654</v>
      </c>
      <c r="G24" s="12"/>
    </row>
    <row r="25" spans="1:7" ht="16.5" customHeight="1">
      <c r="A25" s="24" t="s">
        <v>13</v>
      </c>
      <c r="B25" s="95" t="s">
        <v>76</v>
      </c>
      <c r="C25" s="95"/>
      <c r="D25" s="95"/>
      <c r="E25" s="95"/>
      <c r="F25" s="3">
        <f>F36</f>
        <v>2148</v>
      </c>
      <c r="G25" s="12"/>
    </row>
    <row r="26" spans="1:7" ht="16.5" customHeight="1">
      <c r="A26" s="24" t="s">
        <v>13</v>
      </c>
      <c r="B26" s="95" t="s">
        <v>34</v>
      </c>
      <c r="C26" s="95"/>
      <c r="D26" s="95"/>
      <c r="E26" s="95"/>
      <c r="F26" s="3">
        <v>0</v>
      </c>
      <c r="G26" s="12"/>
    </row>
    <row r="27" spans="1:7" ht="17.25" customHeight="1">
      <c r="A27" s="24">
        <v>5</v>
      </c>
      <c r="B27" s="97" t="s">
        <v>48</v>
      </c>
      <c r="C27" s="97"/>
      <c r="D27" s="97"/>
      <c r="E27" s="97"/>
      <c r="F27" s="3">
        <f>D12+D13</f>
        <v>3933.96</v>
      </c>
      <c r="G27" s="12"/>
    </row>
    <row r="28" spans="1:7" s="27" customFormat="1" ht="21" customHeight="1">
      <c r="A28" s="25"/>
      <c r="B28" s="81" t="s">
        <v>14</v>
      </c>
      <c r="C28" s="81"/>
      <c r="D28" s="81"/>
      <c r="E28" s="81"/>
      <c r="F28" s="26">
        <f>F20+F21+F22+F23+F27</f>
        <v>17937.510000000002</v>
      </c>
      <c r="G28" s="9"/>
    </row>
    <row r="30" spans="1:6" ht="18" customHeight="1">
      <c r="A30" s="69" t="s">
        <v>75</v>
      </c>
      <c r="B30" s="69"/>
      <c r="C30" s="69"/>
      <c r="D30" s="69"/>
      <c r="E30" s="69"/>
      <c r="F30" s="3">
        <f>D7+D15-F28</f>
        <v>9405.719999999998</v>
      </c>
    </row>
    <row r="31" spans="1:6" ht="20.25" customHeight="1">
      <c r="A31" s="69" t="s">
        <v>73</v>
      </c>
      <c r="B31" s="69"/>
      <c r="C31" s="69"/>
      <c r="D31" s="69"/>
      <c r="E31" s="69"/>
      <c r="F31" s="3">
        <f>F15</f>
        <v>-6892.339999999996</v>
      </c>
    </row>
    <row r="32" spans="1:6" ht="18" customHeight="1">
      <c r="A32" s="70" t="s">
        <v>74</v>
      </c>
      <c r="B32" s="70"/>
      <c r="C32" s="70"/>
      <c r="D32" s="70"/>
      <c r="E32" s="70"/>
      <c r="F32" s="3">
        <f>F30+F31</f>
        <v>2513.380000000002</v>
      </c>
    </row>
    <row r="33" ht="11.25" customHeight="1"/>
    <row r="35" spans="1:6" ht="15.75">
      <c r="A35" s="28" t="s">
        <v>24</v>
      </c>
      <c r="B35" s="28" t="s">
        <v>16</v>
      </c>
      <c r="C35" s="82" t="s">
        <v>35</v>
      </c>
      <c r="D35" s="83"/>
      <c r="E35" s="84"/>
      <c r="F35" s="28" t="s">
        <v>36</v>
      </c>
    </row>
    <row r="36" spans="1:6" s="33" customFormat="1" ht="27" customHeight="1">
      <c r="A36" s="32"/>
      <c r="B36" s="36" t="s">
        <v>72</v>
      </c>
      <c r="C36" s="85" t="s">
        <v>70</v>
      </c>
      <c r="D36" s="86"/>
      <c r="E36" s="87"/>
      <c r="F36" s="37">
        <f>12*179</f>
        <v>2148</v>
      </c>
    </row>
    <row r="37" spans="1:6" s="35" customFormat="1" ht="30" customHeight="1">
      <c r="A37" s="34"/>
      <c r="B37" s="38">
        <v>42202</v>
      </c>
      <c r="C37" s="103" t="s">
        <v>71</v>
      </c>
      <c r="D37" s="104"/>
      <c r="E37" s="105"/>
      <c r="F37" s="39">
        <v>654</v>
      </c>
    </row>
    <row r="38" spans="1:6" ht="15.75">
      <c r="A38" s="4"/>
      <c r="B38" s="6"/>
      <c r="C38" s="91"/>
      <c r="D38" s="92"/>
      <c r="E38" s="93"/>
      <c r="F38" s="7"/>
    </row>
    <row r="39" spans="1:6" s="27" customFormat="1" ht="15.75">
      <c r="A39" s="94" t="s">
        <v>37</v>
      </c>
      <c r="B39" s="94"/>
      <c r="C39" s="94"/>
      <c r="D39" s="94"/>
      <c r="E39" s="94"/>
      <c r="F39" s="29">
        <f>SUM(F36:F38)</f>
        <v>2802</v>
      </c>
    </row>
  </sheetData>
  <sheetProtection selectLockedCells="1" selectUnlockedCells="1"/>
  <mergeCells count="18">
    <mergeCell ref="B28:E28"/>
    <mergeCell ref="C35:E35"/>
    <mergeCell ref="C36:E36"/>
    <mergeCell ref="C37:E37"/>
    <mergeCell ref="C38:E38"/>
    <mergeCell ref="A39:E39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9"/>
  <sheetViews>
    <sheetView view="pageBreakPreview" zoomScaleSheetLayoutView="100" zoomScalePageLayoutView="0" workbookViewId="0" topLeftCell="A15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9" t="s">
        <v>38</v>
      </c>
      <c r="B1" s="99"/>
      <c r="C1" s="99"/>
      <c r="D1" s="99"/>
      <c r="E1" s="99"/>
      <c r="F1" s="99"/>
      <c r="G1" s="8"/>
    </row>
    <row r="2" spans="1:8" ht="15.75">
      <c r="A2" s="99" t="s">
        <v>59</v>
      </c>
      <c r="B2" s="99"/>
      <c r="C2" s="99"/>
      <c r="D2" s="99"/>
      <c r="E2" s="99"/>
      <c r="F2" s="99"/>
      <c r="G2" s="9"/>
      <c r="H2" s="10"/>
    </row>
    <row r="3" ht="9" customHeight="1"/>
    <row r="4" spans="1:6" ht="15.75" hidden="1" outlineLevel="1">
      <c r="A4" s="12" t="s">
        <v>61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211.5</v>
      </c>
      <c r="E5" s="12" t="s">
        <v>19</v>
      </c>
      <c r="F5" s="12"/>
    </row>
    <row r="6" ht="9" customHeight="1" collapsed="1"/>
    <row r="7" spans="1:6" ht="15.75">
      <c r="A7" s="9" t="s">
        <v>20</v>
      </c>
      <c r="C7" s="9"/>
      <c r="D7" s="13">
        <f>'2014'!B25</f>
        <v>21304.16</v>
      </c>
      <c r="E7" s="9" t="s">
        <v>50</v>
      </c>
      <c r="F7" s="9"/>
    </row>
    <row r="8" spans="1:6" ht="15.75">
      <c r="A8" s="9" t="s">
        <v>21</v>
      </c>
      <c r="C8" s="12"/>
      <c r="D8" s="14">
        <f>C15</f>
        <v>-6419.5599999999995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26</v>
      </c>
      <c r="D10" s="17" t="s">
        <v>0</v>
      </c>
      <c r="E10" s="17" t="s">
        <v>27</v>
      </c>
      <c r="F10" s="17" t="s">
        <v>39</v>
      </c>
    </row>
    <row r="11" spans="1:9" s="19" customFormat="1" ht="30" customHeight="1">
      <c r="A11" s="4">
        <v>1</v>
      </c>
      <c r="B11" s="18" t="s">
        <v>2</v>
      </c>
      <c r="C11" s="58">
        <v>-5203.08</v>
      </c>
      <c r="D11" s="56">
        <v>21852.12</v>
      </c>
      <c r="E11" s="56">
        <v>21544.79</v>
      </c>
      <c r="F11" s="56">
        <f>C11-D11+E11</f>
        <v>-5510.409999999996</v>
      </c>
      <c r="G11" s="16" t="s">
        <v>41</v>
      </c>
      <c r="H11" s="16">
        <v>8.54</v>
      </c>
      <c r="I11" s="71">
        <f>H11*12*H19</f>
        <v>21674.519999999997</v>
      </c>
    </row>
    <row r="12" spans="1:9" s="19" customFormat="1" ht="15.75">
      <c r="A12" s="4">
        <v>2</v>
      </c>
      <c r="B12" s="18" t="s">
        <v>3</v>
      </c>
      <c r="C12" s="58">
        <v>-628.53</v>
      </c>
      <c r="D12" s="56">
        <v>2639.64</v>
      </c>
      <c r="E12" s="56">
        <v>2602.55</v>
      </c>
      <c r="F12" s="56">
        <f>C12-D12+E12</f>
        <v>-665.6199999999999</v>
      </c>
      <c r="G12" s="16" t="s">
        <v>42</v>
      </c>
      <c r="H12" s="16">
        <v>3.2</v>
      </c>
      <c r="I12" s="72">
        <f>H12*12*H19</f>
        <v>8121.600000000001</v>
      </c>
    </row>
    <row r="13" spans="1:9" s="19" customFormat="1" ht="29.25" customHeight="1">
      <c r="A13" s="4">
        <v>3</v>
      </c>
      <c r="B13" s="18" t="s">
        <v>43</v>
      </c>
      <c r="C13" s="58">
        <v>-345.75</v>
      </c>
      <c r="D13" s="56">
        <v>1294.32</v>
      </c>
      <c r="E13" s="56">
        <v>1286.22</v>
      </c>
      <c r="F13" s="56">
        <f>C13-D13+E13</f>
        <v>-353.8499999999999</v>
      </c>
      <c r="G13" s="16" t="s">
        <v>49</v>
      </c>
      <c r="H13" s="16">
        <v>0.6</v>
      </c>
      <c r="I13" s="72">
        <f>H13*12*H19</f>
        <v>1522.8</v>
      </c>
    </row>
    <row r="14" spans="1:9" s="19" customFormat="1" ht="30" customHeight="1">
      <c r="A14" s="4">
        <v>4</v>
      </c>
      <c r="B14" s="18" t="s">
        <v>64</v>
      </c>
      <c r="C14" s="58">
        <v>-242.2</v>
      </c>
      <c r="D14" s="56">
        <v>1557.15</v>
      </c>
      <c r="E14" s="56">
        <v>1436.89</v>
      </c>
      <c r="F14" s="56">
        <f>C14-D14+E14</f>
        <v>-362.46000000000004</v>
      </c>
      <c r="G14" s="5"/>
      <c r="H14" s="5"/>
      <c r="I14" s="31"/>
    </row>
    <row r="15" spans="1:6" ht="19.5" customHeight="1">
      <c r="A15" s="4"/>
      <c r="B15" s="18" t="s">
        <v>4</v>
      </c>
      <c r="C15" s="57">
        <f>SUM(C11:C14)</f>
        <v>-6419.5599999999995</v>
      </c>
      <c r="D15" s="57">
        <f>SUM(D11:D14)</f>
        <v>27343.23</v>
      </c>
      <c r="E15" s="57">
        <f>SUM(E11:E14)</f>
        <v>26870.45</v>
      </c>
      <c r="F15" s="57">
        <f>SUM(F11:F14)</f>
        <v>-6892.339999999996</v>
      </c>
    </row>
    <row r="16" ht="11.25" customHeight="1"/>
    <row r="17" spans="1:6" ht="15.75">
      <c r="A17" s="99" t="s">
        <v>28</v>
      </c>
      <c r="B17" s="99"/>
      <c r="C17" s="99"/>
      <c r="D17" s="99"/>
      <c r="E17" s="99"/>
      <c r="F17" s="99"/>
    </row>
    <row r="18" spans="1:8" ht="15.75">
      <c r="A18" s="30"/>
      <c r="B18" s="8"/>
      <c r="C18" s="8"/>
      <c r="D18" s="8"/>
      <c r="E18" s="8"/>
      <c r="F18" s="8"/>
      <c r="H18" s="5" t="s">
        <v>29</v>
      </c>
    </row>
    <row r="19" spans="1:8" ht="33" customHeight="1">
      <c r="A19" s="17" t="s">
        <v>40</v>
      </c>
      <c r="B19" s="100" t="s">
        <v>6</v>
      </c>
      <c r="C19" s="100"/>
      <c r="D19" s="100"/>
      <c r="E19" s="100"/>
      <c r="F19" s="20" t="s">
        <v>17</v>
      </c>
      <c r="G19" s="21"/>
      <c r="H19" s="5">
        <f>D5</f>
        <v>211.5</v>
      </c>
    </row>
    <row r="20" spans="1:10" ht="18" customHeight="1">
      <c r="A20" s="22">
        <v>1</v>
      </c>
      <c r="B20" s="101" t="s">
        <v>8</v>
      </c>
      <c r="C20" s="101"/>
      <c r="D20" s="101"/>
      <c r="E20" s="101"/>
      <c r="F20" s="1">
        <f>I12</f>
        <v>8121.600000000001</v>
      </c>
      <c r="G20" s="23"/>
      <c r="H20" s="5" t="s">
        <v>30</v>
      </c>
      <c r="I20" s="5" t="s">
        <v>31</v>
      </c>
      <c r="J20" s="5" t="s">
        <v>32</v>
      </c>
    </row>
    <row r="21" spans="1:7" ht="18" customHeight="1">
      <c r="A21" s="24">
        <v>2</v>
      </c>
      <c r="B21" s="95" t="s">
        <v>64</v>
      </c>
      <c r="C21" s="95"/>
      <c r="D21" s="95"/>
      <c r="E21" s="95"/>
      <c r="F21" s="2">
        <f>D14</f>
        <v>1557.15</v>
      </c>
      <c r="G21" s="23"/>
    </row>
    <row r="22" spans="1:7" ht="18" customHeight="1">
      <c r="A22" s="24">
        <v>3</v>
      </c>
      <c r="B22" s="95" t="s">
        <v>46</v>
      </c>
      <c r="C22" s="95"/>
      <c r="D22" s="95"/>
      <c r="E22" s="95"/>
      <c r="F22" s="2">
        <f>I13</f>
        <v>1522.8</v>
      </c>
      <c r="G22" s="23"/>
    </row>
    <row r="23" spans="1:7" ht="18" customHeight="1">
      <c r="A23" s="24">
        <v>4</v>
      </c>
      <c r="B23" s="95" t="s">
        <v>12</v>
      </c>
      <c r="C23" s="95"/>
      <c r="D23" s="95"/>
      <c r="E23" s="95"/>
      <c r="F23" s="2">
        <f>F24+F25+F26</f>
        <v>2802</v>
      </c>
      <c r="G23" s="23"/>
    </row>
    <row r="24" spans="1:7" ht="16.5" customHeight="1">
      <c r="A24" s="24" t="s">
        <v>13</v>
      </c>
      <c r="B24" s="95" t="s">
        <v>33</v>
      </c>
      <c r="C24" s="95"/>
      <c r="D24" s="95"/>
      <c r="E24" s="95"/>
      <c r="F24" s="3">
        <f>F37</f>
        <v>654</v>
      </c>
      <c r="G24" s="12"/>
    </row>
    <row r="25" spans="1:7" ht="16.5" customHeight="1">
      <c r="A25" s="24" t="s">
        <v>13</v>
      </c>
      <c r="B25" s="95" t="s">
        <v>76</v>
      </c>
      <c r="C25" s="95"/>
      <c r="D25" s="95"/>
      <c r="E25" s="95"/>
      <c r="F25" s="3">
        <f>F36</f>
        <v>2148</v>
      </c>
      <c r="G25" s="12"/>
    </row>
    <row r="26" spans="1:7" ht="16.5" customHeight="1">
      <c r="A26" s="24" t="s">
        <v>13</v>
      </c>
      <c r="B26" s="95" t="s">
        <v>34</v>
      </c>
      <c r="C26" s="95"/>
      <c r="D26" s="95"/>
      <c r="E26" s="95"/>
      <c r="F26" s="3">
        <v>0</v>
      </c>
      <c r="G26" s="12"/>
    </row>
    <row r="27" spans="1:7" ht="17.25" customHeight="1">
      <c r="A27" s="24">
        <v>5</v>
      </c>
      <c r="B27" s="97" t="s">
        <v>48</v>
      </c>
      <c r="C27" s="97"/>
      <c r="D27" s="97"/>
      <c r="E27" s="97"/>
      <c r="F27" s="3">
        <f>D12+D13</f>
        <v>3933.96</v>
      </c>
      <c r="G27" s="12"/>
    </row>
    <row r="28" spans="1:7" s="27" customFormat="1" ht="21" customHeight="1">
      <c r="A28" s="25"/>
      <c r="B28" s="81" t="s">
        <v>14</v>
      </c>
      <c r="C28" s="81"/>
      <c r="D28" s="81"/>
      <c r="E28" s="81"/>
      <c r="F28" s="26">
        <f>F20+F21+F22+F23+F27</f>
        <v>17937.510000000002</v>
      </c>
      <c r="G28" s="9"/>
    </row>
    <row r="30" spans="1:6" ht="18" customHeight="1">
      <c r="A30" s="69" t="s">
        <v>75</v>
      </c>
      <c r="B30" s="69"/>
      <c r="C30" s="69"/>
      <c r="D30" s="69"/>
      <c r="E30" s="69"/>
      <c r="F30" s="3">
        <f>D7+D15-F28</f>
        <v>30709.879999999997</v>
      </c>
    </row>
    <row r="31" spans="1:6" ht="20.25" customHeight="1">
      <c r="A31" s="69" t="s">
        <v>73</v>
      </c>
      <c r="B31" s="69"/>
      <c r="C31" s="69"/>
      <c r="D31" s="69"/>
      <c r="E31" s="69"/>
      <c r="F31" s="3">
        <f>F15</f>
        <v>-6892.339999999996</v>
      </c>
    </row>
    <row r="32" spans="1:6" ht="18" customHeight="1">
      <c r="A32" s="70" t="s">
        <v>74</v>
      </c>
      <c r="B32" s="70"/>
      <c r="C32" s="70"/>
      <c r="D32" s="70"/>
      <c r="E32" s="70"/>
      <c r="F32" s="3">
        <f>F30+F31</f>
        <v>23817.54</v>
      </c>
    </row>
    <row r="33" ht="11.25" customHeight="1"/>
    <row r="35" spans="1:6" ht="15.75">
      <c r="A35" s="28" t="s">
        <v>24</v>
      </c>
      <c r="B35" s="28" t="s">
        <v>16</v>
      </c>
      <c r="C35" s="82" t="s">
        <v>35</v>
      </c>
      <c r="D35" s="83"/>
      <c r="E35" s="84"/>
      <c r="F35" s="28" t="s">
        <v>36</v>
      </c>
    </row>
    <row r="36" spans="1:6" s="33" customFormat="1" ht="27" customHeight="1">
      <c r="A36" s="32"/>
      <c r="B36" s="36" t="s">
        <v>72</v>
      </c>
      <c r="C36" s="85" t="s">
        <v>70</v>
      </c>
      <c r="D36" s="86"/>
      <c r="E36" s="87"/>
      <c r="F36" s="37">
        <f>12*179</f>
        <v>2148</v>
      </c>
    </row>
    <row r="37" spans="1:6" s="35" customFormat="1" ht="30" customHeight="1">
      <c r="A37" s="34"/>
      <c r="B37" s="38">
        <v>42202</v>
      </c>
      <c r="C37" s="103" t="s">
        <v>71</v>
      </c>
      <c r="D37" s="104"/>
      <c r="E37" s="105"/>
      <c r="F37" s="39">
        <v>654</v>
      </c>
    </row>
    <row r="38" spans="1:6" ht="15.75">
      <c r="A38" s="4"/>
      <c r="B38" s="6"/>
      <c r="C38" s="91"/>
      <c r="D38" s="92"/>
      <c r="E38" s="93"/>
      <c r="F38" s="7"/>
    </row>
    <row r="39" spans="1:6" s="27" customFormat="1" ht="15.75">
      <c r="A39" s="94" t="s">
        <v>37</v>
      </c>
      <c r="B39" s="94"/>
      <c r="C39" s="94"/>
      <c r="D39" s="94"/>
      <c r="E39" s="94"/>
      <c r="F39" s="29">
        <f>SUM(F36:F38)</f>
        <v>2802</v>
      </c>
    </row>
  </sheetData>
  <sheetProtection selectLockedCells="1" selectUnlockedCells="1"/>
  <mergeCells count="18">
    <mergeCell ref="A1:F1"/>
    <mergeCell ref="A2:F2"/>
    <mergeCell ref="A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C38:E38"/>
    <mergeCell ref="A39:E39"/>
    <mergeCell ref="C37:E37"/>
    <mergeCell ref="C35:E35"/>
    <mergeCell ref="C36:E36"/>
    <mergeCell ref="B28:E28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6">
      <selection activeCell="G23" sqref="G23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06" t="s">
        <v>51</v>
      </c>
      <c r="B1" s="106"/>
      <c r="C1" s="106"/>
      <c r="D1" s="106"/>
      <c r="E1" s="106"/>
    </row>
    <row r="2" spans="1:5" ht="18.75">
      <c r="A2" s="106" t="s">
        <v>60</v>
      </c>
      <c r="B2" s="106"/>
      <c r="C2" s="106"/>
      <c r="D2" s="106"/>
      <c r="E2" s="106"/>
    </row>
    <row r="3" ht="18.75">
      <c r="A3" s="40"/>
    </row>
    <row r="4" ht="18.75">
      <c r="A4" s="41" t="s">
        <v>61</v>
      </c>
    </row>
    <row r="5" ht="18.75">
      <c r="A5" s="41" t="s">
        <v>62</v>
      </c>
    </row>
    <row r="6" ht="18.75">
      <c r="A6" s="41"/>
    </row>
    <row r="7" ht="16.5" thickBot="1">
      <c r="A7" s="42" t="s">
        <v>63</v>
      </c>
    </row>
    <row r="8" spans="1:5" ht="50.25" customHeight="1" thickBot="1">
      <c r="A8" s="43"/>
      <c r="B8" s="44" t="s">
        <v>52</v>
      </c>
      <c r="C8" s="44" t="s">
        <v>0</v>
      </c>
      <c r="D8" s="44" t="s">
        <v>1</v>
      </c>
      <c r="E8" s="44" t="s">
        <v>21</v>
      </c>
    </row>
    <row r="9" spans="1:5" ht="19.5" thickBot="1">
      <c r="A9" s="45" t="s">
        <v>2</v>
      </c>
      <c r="B9" s="46">
        <v>2831.22</v>
      </c>
      <c r="C9" s="46">
        <v>21852.12</v>
      </c>
      <c r="D9" s="46">
        <v>19480.26</v>
      </c>
      <c r="E9" s="46">
        <v>5203.08</v>
      </c>
    </row>
    <row r="10" spans="1:5" ht="19.5" thickBot="1">
      <c r="A10" s="45" t="s">
        <v>3</v>
      </c>
      <c r="B10" s="46">
        <v>342</v>
      </c>
      <c r="C10" s="46">
        <v>2639.64</v>
      </c>
      <c r="D10" s="46">
        <v>2353.11</v>
      </c>
      <c r="E10" s="46">
        <v>628.53</v>
      </c>
    </row>
    <row r="11" spans="1:5" ht="38.25" thickBot="1">
      <c r="A11" s="45" t="s">
        <v>43</v>
      </c>
      <c r="B11" s="46">
        <v>242.91</v>
      </c>
      <c r="C11" s="46">
        <v>1294.32</v>
      </c>
      <c r="D11" s="46">
        <v>1191.48</v>
      </c>
      <c r="E11" s="46">
        <v>345.75</v>
      </c>
    </row>
    <row r="12" spans="1:5" ht="19.5" customHeight="1" thickBot="1">
      <c r="A12" s="45" t="s">
        <v>64</v>
      </c>
      <c r="B12" s="46">
        <v>126.72</v>
      </c>
      <c r="C12" s="46">
        <v>827.18</v>
      </c>
      <c r="D12" s="46">
        <v>711.7</v>
      </c>
      <c r="E12" s="46">
        <v>242.2</v>
      </c>
    </row>
    <row r="13" spans="1:5" ht="19.5" thickBot="1">
      <c r="A13" s="45" t="s">
        <v>4</v>
      </c>
      <c r="B13" s="47">
        <v>3542.85</v>
      </c>
      <c r="C13" s="47">
        <v>26613.26</v>
      </c>
      <c r="D13" s="47">
        <v>23736.55</v>
      </c>
      <c r="E13" s="47">
        <v>6419.56</v>
      </c>
    </row>
    <row r="14" ht="18.75">
      <c r="A14" s="48"/>
    </row>
    <row r="15" ht="19.5" thickBot="1">
      <c r="A15" s="48" t="s">
        <v>5</v>
      </c>
    </row>
    <row r="16" spans="1:3" ht="38.25" thickBot="1">
      <c r="A16" s="49" t="s">
        <v>44</v>
      </c>
      <c r="B16" s="44" t="s">
        <v>6</v>
      </c>
      <c r="C16" s="44" t="s">
        <v>17</v>
      </c>
    </row>
    <row r="17" spans="1:3" ht="19.5" thickBot="1">
      <c r="A17" s="50" t="s">
        <v>7</v>
      </c>
      <c r="B17" s="51" t="s">
        <v>3</v>
      </c>
      <c r="C17" s="46">
        <v>3933.96</v>
      </c>
    </row>
    <row r="18" spans="1:3" ht="38.25" thickBot="1">
      <c r="A18" s="50" t="s">
        <v>9</v>
      </c>
      <c r="B18" s="51" t="s">
        <v>64</v>
      </c>
      <c r="C18" s="46">
        <v>827.18</v>
      </c>
    </row>
    <row r="19" spans="1:3" ht="19.5" thickBot="1">
      <c r="A19" s="50" t="s">
        <v>10</v>
      </c>
      <c r="B19" s="51" t="s">
        <v>46</v>
      </c>
      <c r="C19" s="46">
        <v>1522.8</v>
      </c>
    </row>
    <row r="20" spans="1:3" ht="19.5" thickBot="1">
      <c r="A20" s="50" t="s">
        <v>11</v>
      </c>
      <c r="B20" s="51" t="s">
        <v>8</v>
      </c>
      <c r="C20" s="46">
        <v>8121.6</v>
      </c>
    </row>
    <row r="21" spans="1:3" ht="38.25" thickBot="1">
      <c r="A21" s="50" t="s">
        <v>47</v>
      </c>
      <c r="B21" s="51" t="s">
        <v>12</v>
      </c>
      <c r="C21" s="46">
        <v>2148</v>
      </c>
    </row>
    <row r="22" spans="1:3" ht="19.5" thickBot="1">
      <c r="A22" s="50" t="s">
        <v>13</v>
      </c>
      <c r="B22" s="52" t="s">
        <v>65</v>
      </c>
      <c r="C22" s="46">
        <v>2148</v>
      </c>
    </row>
    <row r="23" spans="1:3" ht="38.25" thickBot="1">
      <c r="A23" s="45"/>
      <c r="B23" s="53" t="s">
        <v>45</v>
      </c>
      <c r="C23" s="47">
        <v>16553.54</v>
      </c>
    </row>
    <row r="24" ht="15.75" thickBot="1">
      <c r="A24" s="54"/>
    </row>
    <row r="25" spans="1:2" ht="57" thickBot="1">
      <c r="A25" s="59" t="s">
        <v>53</v>
      </c>
      <c r="B25" s="44">
        <v>21304.16</v>
      </c>
    </row>
    <row r="26" spans="1:2" ht="57" thickBot="1">
      <c r="A26" s="45" t="s">
        <v>54</v>
      </c>
      <c r="B26" s="47">
        <v>6419.56</v>
      </c>
    </row>
    <row r="27" spans="1:2" ht="38.25" thickBot="1">
      <c r="A27" s="50" t="s">
        <v>15</v>
      </c>
      <c r="B27" s="46" t="s">
        <v>66</v>
      </c>
    </row>
    <row r="28" spans="1:2" ht="38.25" thickBot="1">
      <c r="A28" s="50" t="s">
        <v>55</v>
      </c>
      <c r="B28" s="46">
        <v>5203.08</v>
      </c>
    </row>
    <row r="29" ht="15">
      <c r="A29" s="54"/>
    </row>
    <row r="30" ht="15.75">
      <c r="A30" s="55" t="s">
        <v>67</v>
      </c>
    </row>
    <row r="31" ht="18.75">
      <c r="A31" s="61"/>
    </row>
    <row r="32" ht="18.75">
      <c r="A32" s="67" t="s">
        <v>56</v>
      </c>
    </row>
    <row r="33" ht="19.5" thickBot="1">
      <c r="A33" s="67"/>
    </row>
    <row r="34" spans="1:3" ht="15.75" thickBot="1">
      <c r="A34" s="62" t="s">
        <v>16</v>
      </c>
      <c r="B34" s="63" t="s">
        <v>35</v>
      </c>
      <c r="C34" s="63" t="s">
        <v>57</v>
      </c>
    </row>
    <row r="35" spans="1:3" ht="15.75" thickBot="1">
      <c r="A35" s="64" t="s">
        <v>68</v>
      </c>
      <c r="B35" s="65" t="s">
        <v>69</v>
      </c>
      <c r="C35" s="66">
        <v>179</v>
      </c>
    </row>
    <row r="36" ht="18.75">
      <c r="A36" s="68"/>
    </row>
    <row r="37" ht="15.75">
      <c r="A37" s="60"/>
    </row>
    <row r="38" ht="15.75">
      <c r="A38" s="60"/>
    </row>
    <row r="39" ht="18.75">
      <c r="A39" s="41"/>
    </row>
    <row r="40" ht="18.75">
      <c r="B40" s="41" t="s">
        <v>58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2017-09-29T08:42:37Z</cp:lastPrinted>
  <dcterms:created xsi:type="dcterms:W3CDTF">2015-10-12T10:40:12Z</dcterms:created>
  <dcterms:modified xsi:type="dcterms:W3CDTF">2018-03-23T09:10:42Z</dcterms:modified>
  <cp:category/>
  <cp:version/>
  <cp:contentType/>
  <cp:contentStatus/>
</cp:coreProperties>
</file>