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  <sheet name="2013" sheetId="6" r:id="rId6"/>
  </sheets>
  <definedNames>
    <definedName name="_xlnm.Print_Area" localSheetId="3">'2015'!$A$1:$F$33</definedName>
    <definedName name="_xlnm.Print_Area" localSheetId="2">'2015 (2)'!$A$1:$F$33</definedName>
  </definedNames>
  <calcPr fullCalcOnLoad="1"/>
</workbook>
</file>

<file path=xl/sharedStrings.xml><?xml version="1.0" encoding="utf-8"?>
<sst xmlns="http://schemas.openxmlformats.org/spreadsheetml/2006/main" count="298" uniqueCount="94">
  <si>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</si>
  <si>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</si>
  <si>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</si>
  <si>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</si>
  <si>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</si>
  <si>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</si>
  <si>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</si>
  <si>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</si>
  <si>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</si>
  <si>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</si>
  <si>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</si>
  <si>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</si>
  <si>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</si>
  <si>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</si>
  <si>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</si>
  <si>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</si>
  <si>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</si>
  <si>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</si>
  <si>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</si>
  <si>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</si>
  <si>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</si>
  <si>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</si>
  <si>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</si>
  <si>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</si>
  <si>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</si>
  <si>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</si>
  <si>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</si>
  <si>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</si>
  <si>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</si>
  <si>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</si>
  <si>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</si>
  <si>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</si>
  <si>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</si>
  <si>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</si>
  <si>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</si>
  <si>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</si>
  <si>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</si>
  <si>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</si>
  <si>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</si>
  <si>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</si>
  <si>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</si>
  <si>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</si>
  <si>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</si>
  <si>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</si>
  <si>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</si>
  <si>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</si>
  <si>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</si>
  <si>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</si>
  <si>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</si>
  <si>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</si>
  <si>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</si>
  <si>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</si>
  <si>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снятие показаний учета приборов эл. энергии</t>
  </si>
  <si>
    <t xml:space="preserve">Выполненные работы </t>
  </si>
  <si>
    <t xml:space="preserve">     - за декабрь 2013 года</t>
  </si>
  <si>
    <t>руб. (прибыль)</t>
  </si>
  <si>
    <t>Персонифицированный учет МКД (за 2013 год)</t>
  </si>
  <si>
    <t>Ул. Тургенева, д.28</t>
  </si>
  <si>
    <t>В управлении ООО «УК Старый Город» - с 01.12.2010 года</t>
  </si>
  <si>
    <t>Общая площадь квартир –  124,1 м.кв.</t>
  </si>
  <si>
    <t>Остаток на 01.01.2013 года – 11883,81 (+)</t>
  </si>
  <si>
    <t>Задолженность на 01.01.2013 г</t>
  </si>
  <si>
    <t>Задолженность на 01.01.2014 г.</t>
  </si>
  <si>
    <t>Сальдо на 01.01.2014г (по начислениям) (+)</t>
  </si>
  <si>
    <t>Задолженность населения на 31.12.2013г., в т.ч.</t>
  </si>
  <si>
    <t>13711,95</t>
  </si>
  <si>
    <t>Экономист ООО «УК Старый город»                                                                      Боброва А.Е.</t>
  </si>
  <si>
    <t>31.01.2013  Снятие показаний приборов учета эл. энергии     159</t>
  </si>
  <si>
    <t>Ул. Тургенева, д. 28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</si>
  <si>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</si>
  <si>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</si>
  <si>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</si>
  <si>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</si>
  <si>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</si>
  <si>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</si>
  <si>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</si>
  <si>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</si>
  <si>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</si>
  <si>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</si>
  <si>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2014 г.</t>
  </si>
  <si>
    <t xml:space="preserve">Остаток на 01.01.2014 г. 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</si>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</sst>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7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2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85</v>
      </c>
      <c r="B1" s="76"/>
      <c r="C1" s="76"/>
      <c r="D1" s="76"/>
      <c r="E1" s="76"/>
      <c r="F1" s="76"/>
      <c r="G1" s="61"/>
    </row>
    <row r="2" spans="1:8" ht="15.75">
      <c r="A2" s="76" t="s">
        <v>68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58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124.1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86</v>
      </c>
      <c r="C7" s="9"/>
      <c r="D7" s="13">
        <f>'2016'!F30</f>
        <v>54459.76</v>
      </c>
      <c r="E7" s="9" t="s">
        <v>55</v>
      </c>
      <c r="F7" s="9"/>
    </row>
    <row r="8" spans="1:6" ht="15.75">
      <c r="A8" s="9" t="s">
        <v>87</v>
      </c>
      <c r="C8" s="12"/>
      <c r="D8" s="14">
        <f>C15</f>
        <v>-30480.15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88</v>
      </c>
      <c r="D10" s="17" t="s">
        <v>0</v>
      </c>
      <c r="E10" s="17" t="s">
        <v>27</v>
      </c>
      <c r="F10" s="17" t="s">
        <v>89</v>
      </c>
    </row>
    <row r="11" spans="1:9" s="20" customFormat="1" ht="30" customHeight="1">
      <c r="A11" s="4">
        <v>1</v>
      </c>
      <c r="B11" s="18" t="s">
        <v>2</v>
      </c>
      <c r="C11" s="51">
        <v>-25992.71</v>
      </c>
      <c r="D11" s="49">
        <v>15383.47</v>
      </c>
      <c r="E11" s="49">
        <v>28545.42</v>
      </c>
      <c r="F11" s="49">
        <f>C11-D11+E11</f>
        <v>-12830.760000000002</v>
      </c>
      <c r="G11" s="16" t="s">
        <v>42</v>
      </c>
      <c r="H11" s="16">
        <v>11.71</v>
      </c>
      <c r="I11" s="57">
        <f>H11*12*H19</f>
        <v>17438.532</v>
      </c>
    </row>
    <row r="12" spans="1:9" s="20" customFormat="1" ht="15.75">
      <c r="A12" s="4">
        <v>2</v>
      </c>
      <c r="B12" s="18" t="s">
        <v>3</v>
      </c>
      <c r="C12" s="51">
        <v>-2728.15</v>
      </c>
      <c r="D12" s="49">
        <v>2218.85</v>
      </c>
      <c r="E12" s="49">
        <v>3251.2</v>
      </c>
      <c r="F12" s="49">
        <f>C12-D12+E12</f>
        <v>-1695.8000000000002</v>
      </c>
      <c r="G12" s="16" t="s">
        <v>43</v>
      </c>
      <c r="H12" s="16">
        <v>3.2</v>
      </c>
      <c r="I12" s="58">
        <f>H12*12*H19</f>
        <v>4765.4400000000005</v>
      </c>
    </row>
    <row r="13" spans="1:9" s="20" customFormat="1" ht="29.25" customHeight="1">
      <c r="A13" s="4">
        <v>3</v>
      </c>
      <c r="B13" s="18" t="s">
        <v>44</v>
      </c>
      <c r="C13" s="51">
        <v>-1153.8899999999999</v>
      </c>
      <c r="D13" s="49">
        <v>759.6</v>
      </c>
      <c r="E13" s="49">
        <v>1296.77</v>
      </c>
      <c r="F13" s="49">
        <f>C13-D13+E13</f>
        <v>-616.7199999999998</v>
      </c>
      <c r="G13" s="16" t="s">
        <v>93</v>
      </c>
      <c r="H13" s="16">
        <v>0.6</v>
      </c>
      <c r="I13" s="58">
        <f>H13*12*H19</f>
        <v>893.5199999999999</v>
      </c>
    </row>
    <row r="14" spans="1:8" s="20" customFormat="1" ht="30" customHeight="1">
      <c r="A14" s="4">
        <v>4</v>
      </c>
      <c r="B14" s="18" t="s">
        <v>45</v>
      </c>
      <c r="C14" s="51">
        <v>-605.4000000000001</v>
      </c>
      <c r="D14" s="49">
        <v>554.79</v>
      </c>
      <c r="E14" s="49">
        <v>789.97</v>
      </c>
      <c r="F14" s="49">
        <f>C14-D14+E14</f>
        <v>-370.22</v>
      </c>
      <c r="G14" s="19"/>
      <c r="H14" s="19"/>
    </row>
    <row r="15" spans="1:8" ht="19.5" customHeight="1">
      <c r="A15" s="4"/>
      <c r="B15" s="18" t="s">
        <v>4</v>
      </c>
      <c r="C15" s="50">
        <f>SUM(C11:C14)</f>
        <v>-30480.15</v>
      </c>
      <c r="D15" s="50">
        <f>SUM(D11:D14)</f>
        <v>18916.71</v>
      </c>
      <c r="E15" s="50">
        <f>SUM(E11:E14)</f>
        <v>33883.36</v>
      </c>
      <c r="F15" s="50">
        <f>SUM(F11:F14)</f>
        <v>-15513.5</v>
      </c>
      <c r="H15" s="81" t="s">
        <v>92</v>
      </c>
    </row>
    <row r="16" ht="11.25" customHeight="1"/>
    <row r="17" spans="1:6" ht="15.75">
      <c r="A17" s="76" t="s">
        <v>28</v>
      </c>
      <c r="B17" s="76"/>
      <c r="C17" s="76"/>
      <c r="D17" s="76"/>
      <c r="E17" s="76"/>
      <c r="F17" s="76"/>
    </row>
    <row r="18" spans="1:8" ht="15.75">
      <c r="A18" s="61"/>
      <c r="B18" s="61"/>
      <c r="C18" s="61"/>
      <c r="D18" s="61"/>
      <c r="E18" s="61"/>
      <c r="F18" s="61"/>
      <c r="H18" s="5" t="s">
        <v>29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17</v>
      </c>
      <c r="G19" s="22"/>
      <c r="H19" s="5">
        <f>D5</f>
        <v>124.1</v>
      </c>
    </row>
    <row r="20" spans="1:10" ht="18" customHeight="1">
      <c r="A20" s="23">
        <v>1</v>
      </c>
      <c r="B20" s="78" t="s">
        <v>8</v>
      </c>
      <c r="C20" s="78"/>
      <c r="D20" s="78"/>
      <c r="E20" s="79"/>
      <c r="F20" s="63">
        <f>I12</f>
        <v>4765.4400000000005</v>
      </c>
      <c r="G20" s="12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72" t="s">
        <v>45</v>
      </c>
      <c r="C21" s="72"/>
      <c r="D21" s="72"/>
      <c r="E21" s="73"/>
      <c r="F21" s="63">
        <f>D14</f>
        <v>554.79</v>
      </c>
      <c r="G21" s="12"/>
    </row>
    <row r="22" spans="1:7" ht="18" customHeight="1">
      <c r="A22" s="25">
        <v>3</v>
      </c>
      <c r="B22" s="72" t="s">
        <v>48</v>
      </c>
      <c r="C22" s="72"/>
      <c r="D22" s="72"/>
      <c r="E22" s="73"/>
      <c r="F22" s="63">
        <f>I13</f>
        <v>893.5199999999999</v>
      </c>
      <c r="G22" s="12"/>
    </row>
    <row r="23" spans="1:7" ht="18" customHeight="1" hidden="1" outlineLevel="1">
      <c r="A23" s="25">
        <v>4</v>
      </c>
      <c r="B23" s="72" t="s">
        <v>12</v>
      </c>
      <c r="C23" s="72"/>
      <c r="D23" s="72"/>
      <c r="E23" s="73"/>
      <c r="F23" s="63">
        <f>F24+F25+F26</f>
        <v>0</v>
      </c>
      <c r="G23" s="12"/>
    </row>
    <row r="24" spans="1:7" ht="16.5" customHeight="1" hidden="1" outlineLevel="1">
      <c r="A24" s="25" t="s">
        <v>13</v>
      </c>
      <c r="B24" s="72" t="s">
        <v>33</v>
      </c>
      <c r="C24" s="72"/>
      <c r="D24" s="72"/>
      <c r="E24" s="73"/>
      <c r="F24" s="63">
        <v>0</v>
      </c>
      <c r="G24" s="12"/>
    </row>
    <row r="25" spans="1:7" ht="16.5" customHeight="1" hidden="1" outlineLevel="1">
      <c r="A25" s="25" t="s">
        <v>13</v>
      </c>
      <c r="B25" s="72" t="s">
        <v>34</v>
      </c>
      <c r="C25" s="72"/>
      <c r="D25" s="72"/>
      <c r="E25" s="73"/>
      <c r="F25" s="63">
        <v>0</v>
      </c>
      <c r="G25" s="12"/>
    </row>
    <row r="26" spans="1:7" ht="16.5" customHeight="1" hidden="1" outlineLevel="1">
      <c r="A26" s="25" t="s">
        <v>13</v>
      </c>
      <c r="B26" s="72" t="s">
        <v>35</v>
      </c>
      <c r="C26" s="72"/>
      <c r="D26" s="72"/>
      <c r="E26" s="73"/>
      <c r="F26" s="63">
        <v>0</v>
      </c>
      <c r="G26" s="12"/>
    </row>
    <row r="27" spans="1:7" ht="17.25" customHeight="1" collapsed="1">
      <c r="A27" s="25">
        <v>4</v>
      </c>
      <c r="B27" s="74" t="s">
        <v>50</v>
      </c>
      <c r="C27" s="74"/>
      <c r="D27" s="74"/>
      <c r="E27" s="75"/>
      <c r="F27" s="63">
        <f>D12+D13</f>
        <v>2978.45</v>
      </c>
      <c r="G27" s="12"/>
    </row>
    <row r="28" spans="1:7" s="28" customFormat="1" ht="21" customHeight="1">
      <c r="A28" s="26"/>
      <c r="B28" s="64" t="s">
        <v>14</v>
      </c>
      <c r="C28" s="64"/>
      <c r="D28" s="64"/>
      <c r="E28" s="64"/>
      <c r="F28" s="62">
        <f>F20+F21+F22+F23+F27</f>
        <v>9192.2</v>
      </c>
      <c r="G28" s="9"/>
    </row>
    <row r="30" spans="1:6" ht="18" customHeight="1">
      <c r="A30" s="55" t="s">
        <v>90</v>
      </c>
      <c r="B30" s="55"/>
      <c r="C30" s="55"/>
      <c r="D30" s="55"/>
      <c r="E30" s="55"/>
      <c r="F30" s="3">
        <f>D7+D15-F28</f>
        <v>64184.270000000004</v>
      </c>
    </row>
    <row r="31" spans="1:6" ht="20.25" customHeight="1">
      <c r="A31" s="55" t="s">
        <v>91</v>
      </c>
      <c r="B31" s="55"/>
      <c r="C31" s="55"/>
      <c r="D31" s="55"/>
      <c r="E31" s="55"/>
      <c r="F31" s="3">
        <f>F15</f>
        <v>-15513.5</v>
      </c>
    </row>
    <row r="32" spans="1:6" ht="18" customHeight="1">
      <c r="A32" s="56" t="s">
        <v>70</v>
      </c>
      <c r="B32" s="56"/>
      <c r="C32" s="56"/>
      <c r="D32" s="56"/>
      <c r="E32" s="56"/>
      <c r="F32" s="3">
        <f>F30+F31</f>
        <v>48670.770000000004</v>
      </c>
    </row>
    <row r="33" ht="11.25" customHeight="1"/>
    <row r="35" spans="1:6" ht="15.75">
      <c r="A35" s="29" t="s">
        <v>24</v>
      </c>
      <c r="B35" s="29" t="s">
        <v>16</v>
      </c>
      <c r="C35" s="65" t="s">
        <v>36</v>
      </c>
      <c r="D35" s="66"/>
      <c r="E35" s="67"/>
      <c r="F35" s="29" t="s">
        <v>37</v>
      </c>
    </row>
    <row r="36" spans="1:6" ht="15.75">
      <c r="A36" s="4"/>
      <c r="B36" s="6"/>
      <c r="C36" s="68"/>
      <c r="D36" s="69"/>
      <c r="E36" s="70"/>
      <c r="F36" s="7"/>
    </row>
    <row r="37" spans="1:6" s="28" customFormat="1" ht="15.75">
      <c r="A37" s="71" t="s">
        <v>38</v>
      </c>
      <c r="B37" s="71"/>
      <c r="C37" s="71"/>
      <c r="D37" s="71"/>
      <c r="E37" s="71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72</v>
      </c>
      <c r="B1" s="76"/>
      <c r="C1" s="76"/>
      <c r="D1" s="76"/>
      <c r="E1" s="76"/>
      <c r="F1" s="76"/>
      <c r="G1" s="60"/>
    </row>
    <row r="2" spans="1:8" ht="15.75">
      <c r="A2" s="76" t="s">
        <v>68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58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124.1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73</v>
      </c>
      <c r="C7" s="9"/>
      <c r="D7" s="13">
        <f>'2015'!F30</f>
        <v>44735.25000000001</v>
      </c>
      <c r="E7" s="9" t="s">
        <v>55</v>
      </c>
      <c r="F7" s="9"/>
    </row>
    <row r="8" spans="1:6" ht="15.75">
      <c r="A8" s="9" t="s">
        <v>74</v>
      </c>
      <c r="C8" s="12"/>
      <c r="D8" s="14">
        <f>C15</f>
        <v>-34963.45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75</v>
      </c>
      <c r="D10" s="17" t="s">
        <v>0</v>
      </c>
      <c r="E10" s="17" t="s">
        <v>27</v>
      </c>
      <c r="F10" s="17" t="s">
        <v>76</v>
      </c>
    </row>
    <row r="11" spans="1:9" s="20" customFormat="1" ht="30" customHeight="1">
      <c r="A11" s="4">
        <v>1</v>
      </c>
      <c r="B11" s="18" t="s">
        <v>2</v>
      </c>
      <c r="C11" s="51">
        <v>-30264.42</v>
      </c>
      <c r="D11" s="49">
        <v>15383.47</v>
      </c>
      <c r="E11" s="49">
        <v>19655.18</v>
      </c>
      <c r="F11" s="49">
        <f>C11-D11+E11</f>
        <v>-25992.71</v>
      </c>
      <c r="G11" s="16" t="s">
        <v>42</v>
      </c>
      <c r="H11" s="16">
        <v>11.71</v>
      </c>
      <c r="I11" s="57">
        <f>H11*12*H19</f>
        <v>17438.532</v>
      </c>
    </row>
    <row r="12" spans="1:9" s="20" customFormat="1" ht="15.75">
      <c r="A12" s="4">
        <v>2</v>
      </c>
      <c r="B12" s="18" t="s">
        <v>3</v>
      </c>
      <c r="C12" s="51">
        <v>-2760.7000000000003</v>
      </c>
      <c r="D12" s="49">
        <v>2218.85</v>
      </c>
      <c r="E12" s="49">
        <v>2251.4</v>
      </c>
      <c r="F12" s="49">
        <f>C12-D12+E12</f>
        <v>-2728.15</v>
      </c>
      <c r="G12" s="16" t="s">
        <v>43</v>
      </c>
      <c r="H12" s="16">
        <v>3.2</v>
      </c>
      <c r="I12" s="58">
        <f>H12*12*H19</f>
        <v>4765.4400000000005</v>
      </c>
    </row>
    <row r="13" spans="1:9" s="20" customFormat="1" ht="29.25" customHeight="1">
      <c r="A13" s="4">
        <v>3</v>
      </c>
      <c r="B13" s="18" t="s">
        <v>44</v>
      </c>
      <c r="C13" s="51">
        <v>-1272.48</v>
      </c>
      <c r="D13" s="49">
        <v>759.6</v>
      </c>
      <c r="E13" s="49">
        <v>878.19</v>
      </c>
      <c r="F13" s="49">
        <f>C13-D13+E13</f>
        <v>-1153.8899999999999</v>
      </c>
      <c r="G13" s="16" t="s">
        <v>51</v>
      </c>
      <c r="H13" s="16">
        <v>0.6</v>
      </c>
      <c r="I13" s="58">
        <f>H13*12*H19</f>
        <v>893.5199999999999</v>
      </c>
    </row>
    <row r="14" spans="1:8" s="20" customFormat="1" ht="30" customHeight="1">
      <c r="A14" s="4">
        <v>4</v>
      </c>
      <c r="B14" s="18" t="s">
        <v>45</v>
      </c>
      <c r="C14" s="51">
        <v>-665.8500000000001</v>
      </c>
      <c r="D14" s="49">
        <v>387.24</v>
      </c>
      <c r="E14" s="49">
        <v>447.69</v>
      </c>
      <c r="F14" s="49">
        <f>C14-D14+E14</f>
        <v>-605.4000000000001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-34963.45</v>
      </c>
      <c r="D15" s="50">
        <f>SUM(D11:D14)</f>
        <v>18749.16</v>
      </c>
      <c r="E15" s="50">
        <f>SUM(E11:E14)</f>
        <v>23232.46</v>
      </c>
      <c r="F15" s="50">
        <f>SUM(F11:F14)</f>
        <v>-30480.15</v>
      </c>
    </row>
    <row r="16" ht="11.25" customHeight="1"/>
    <row r="17" spans="1:6" ht="15.75">
      <c r="A17" s="76" t="s">
        <v>28</v>
      </c>
      <c r="B17" s="76"/>
      <c r="C17" s="76"/>
      <c r="D17" s="76"/>
      <c r="E17" s="76"/>
      <c r="F17" s="76"/>
    </row>
    <row r="18" spans="1:8" ht="15.75">
      <c r="A18" s="60"/>
      <c r="B18" s="60"/>
      <c r="C18" s="60"/>
      <c r="D18" s="60"/>
      <c r="E18" s="60"/>
      <c r="F18" s="60"/>
      <c r="H18" s="5" t="s">
        <v>29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17</v>
      </c>
      <c r="G19" s="22"/>
      <c r="H19" s="5">
        <f>D5</f>
        <v>124.1</v>
      </c>
    </row>
    <row r="20" spans="1:10" ht="18" customHeight="1">
      <c r="A20" s="23">
        <v>1</v>
      </c>
      <c r="B20" s="78" t="s">
        <v>8</v>
      </c>
      <c r="C20" s="78"/>
      <c r="D20" s="78"/>
      <c r="E20" s="79"/>
      <c r="F20" s="63">
        <f>I12</f>
        <v>4765.4400000000005</v>
      </c>
      <c r="G20" s="12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72" t="s">
        <v>45</v>
      </c>
      <c r="C21" s="72"/>
      <c r="D21" s="72"/>
      <c r="E21" s="73"/>
      <c r="F21" s="63">
        <f>D14</f>
        <v>387.24</v>
      </c>
      <c r="G21" s="12"/>
    </row>
    <row r="22" spans="1:7" ht="18" customHeight="1">
      <c r="A22" s="25">
        <v>3</v>
      </c>
      <c r="B22" s="72" t="s">
        <v>48</v>
      </c>
      <c r="C22" s="72"/>
      <c r="D22" s="72"/>
      <c r="E22" s="73"/>
      <c r="F22" s="63">
        <f>I13</f>
        <v>893.5199999999999</v>
      </c>
      <c r="G22" s="12"/>
    </row>
    <row r="23" spans="1:7" ht="18" customHeight="1" hidden="1" outlineLevel="1">
      <c r="A23" s="25">
        <v>4</v>
      </c>
      <c r="B23" s="72" t="s">
        <v>12</v>
      </c>
      <c r="C23" s="72"/>
      <c r="D23" s="72"/>
      <c r="E23" s="73"/>
      <c r="F23" s="63">
        <f>F24+F25+F26</f>
        <v>0</v>
      </c>
      <c r="G23" s="12"/>
    </row>
    <row r="24" spans="1:7" ht="16.5" customHeight="1" hidden="1" outlineLevel="1">
      <c r="A24" s="25" t="s">
        <v>13</v>
      </c>
      <c r="B24" s="72" t="s">
        <v>33</v>
      </c>
      <c r="C24" s="72"/>
      <c r="D24" s="72"/>
      <c r="E24" s="73"/>
      <c r="F24" s="63">
        <v>0</v>
      </c>
      <c r="G24" s="12"/>
    </row>
    <row r="25" spans="1:7" ht="16.5" customHeight="1" hidden="1" outlineLevel="1">
      <c r="A25" s="25" t="s">
        <v>13</v>
      </c>
      <c r="B25" s="72" t="s">
        <v>34</v>
      </c>
      <c r="C25" s="72"/>
      <c r="D25" s="72"/>
      <c r="E25" s="73"/>
      <c r="F25" s="63">
        <v>0</v>
      </c>
      <c r="G25" s="12"/>
    </row>
    <row r="26" spans="1:7" ht="16.5" customHeight="1" hidden="1" outlineLevel="1">
      <c r="A26" s="25" t="s">
        <v>13</v>
      </c>
      <c r="B26" s="72" t="s">
        <v>35</v>
      </c>
      <c r="C26" s="72"/>
      <c r="D26" s="72"/>
      <c r="E26" s="73"/>
      <c r="F26" s="63">
        <v>0</v>
      </c>
      <c r="G26" s="12"/>
    </row>
    <row r="27" spans="1:7" ht="17.25" customHeight="1" collapsed="1">
      <c r="A27" s="25">
        <v>4</v>
      </c>
      <c r="B27" s="74" t="s">
        <v>50</v>
      </c>
      <c r="C27" s="74"/>
      <c r="D27" s="74"/>
      <c r="E27" s="75"/>
      <c r="F27" s="63">
        <f>D12+D13</f>
        <v>2978.45</v>
      </c>
      <c r="G27" s="12"/>
    </row>
    <row r="28" spans="1:7" s="28" customFormat="1" ht="21" customHeight="1">
      <c r="A28" s="26"/>
      <c r="B28" s="64" t="s">
        <v>14</v>
      </c>
      <c r="C28" s="64"/>
      <c r="D28" s="64"/>
      <c r="E28" s="64"/>
      <c r="F28" s="62">
        <f>F20+F21+F22+F23+F27</f>
        <v>9024.65</v>
      </c>
      <c r="G28" s="9"/>
    </row>
    <row r="30" spans="1:6" ht="18" customHeight="1">
      <c r="A30" s="55" t="s">
        <v>77</v>
      </c>
      <c r="B30" s="55"/>
      <c r="C30" s="55"/>
      <c r="D30" s="55"/>
      <c r="E30" s="55"/>
      <c r="F30" s="3">
        <f>D7+D15-F28</f>
        <v>54459.76</v>
      </c>
    </row>
    <row r="31" spans="1:6" ht="20.25" customHeight="1">
      <c r="A31" s="55" t="s">
        <v>78</v>
      </c>
      <c r="B31" s="55"/>
      <c r="C31" s="55"/>
      <c r="D31" s="55"/>
      <c r="E31" s="55"/>
      <c r="F31" s="3">
        <f>F15</f>
        <v>-30480.15</v>
      </c>
    </row>
    <row r="32" spans="1:6" ht="18" customHeight="1">
      <c r="A32" s="56" t="s">
        <v>70</v>
      </c>
      <c r="B32" s="56"/>
      <c r="C32" s="56"/>
      <c r="D32" s="56"/>
      <c r="E32" s="56"/>
      <c r="F32" s="3">
        <f>F30+F31</f>
        <v>23979.61</v>
      </c>
    </row>
    <row r="33" ht="11.25" customHeight="1"/>
    <row r="35" spans="1:6" ht="15.75">
      <c r="A35" s="29" t="s">
        <v>24</v>
      </c>
      <c r="B35" s="29" t="s">
        <v>16</v>
      </c>
      <c r="C35" s="65" t="s">
        <v>36</v>
      </c>
      <c r="D35" s="66"/>
      <c r="E35" s="67"/>
      <c r="F35" s="29" t="s">
        <v>37</v>
      </c>
    </row>
    <row r="36" spans="1:6" ht="15.75">
      <c r="A36" s="4"/>
      <c r="B36" s="6"/>
      <c r="C36" s="68"/>
      <c r="D36" s="69"/>
      <c r="E36" s="70"/>
      <c r="F36" s="7"/>
    </row>
    <row r="37" spans="1:6" s="28" customFormat="1" ht="15.75">
      <c r="A37" s="71" t="s">
        <v>38</v>
      </c>
      <c r="B37" s="71"/>
      <c r="C37" s="71"/>
      <c r="D37" s="71"/>
      <c r="E37" s="71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3">
      <selection activeCell="C11" sqref="C11:C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39</v>
      </c>
      <c r="B1" s="76"/>
      <c r="C1" s="76"/>
      <c r="D1" s="76"/>
      <c r="E1" s="76"/>
      <c r="F1" s="76"/>
      <c r="G1" s="59"/>
    </row>
    <row r="2" spans="1:8" ht="15.75">
      <c r="A2" s="76" t="s">
        <v>68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58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124.1</v>
      </c>
      <c r="E5" s="12" t="s">
        <v>19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C15</f>
        <v>-27804.390000000003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1">
        <v>-24130.2</v>
      </c>
      <c r="D11" s="49">
        <f>16871.45+1572.51-1793.24</f>
        <v>16650.719999999998</v>
      </c>
      <c r="E11" s="49">
        <v>10516.51</v>
      </c>
      <c r="F11" s="49">
        <f>C11-D11+E11</f>
        <v>-30264.409999999996</v>
      </c>
      <c r="G11" s="16" t="s">
        <v>42</v>
      </c>
      <c r="H11" s="16">
        <v>11.71</v>
      </c>
      <c r="I11" s="57">
        <f>H11*12*H19</f>
        <v>17438.532</v>
      </c>
    </row>
    <row r="12" spans="1:9" s="20" customFormat="1" ht="15.75">
      <c r="A12" s="4">
        <v>2</v>
      </c>
      <c r="B12" s="18" t="s">
        <v>3</v>
      </c>
      <c r="C12" s="51">
        <v>-2130.2400000000002</v>
      </c>
      <c r="D12" s="49">
        <f>1757.07-158.3+226.81</f>
        <v>1825.58</v>
      </c>
      <c r="E12" s="49">
        <v>1195.12</v>
      </c>
      <c r="F12" s="49">
        <f>C12-D12+E12</f>
        <v>-2760.7000000000003</v>
      </c>
      <c r="G12" s="16" t="s">
        <v>43</v>
      </c>
      <c r="H12" s="16">
        <v>3.2</v>
      </c>
      <c r="I12" s="58">
        <f>H12*12*H19</f>
        <v>4765.4400000000005</v>
      </c>
    </row>
    <row r="13" spans="1:9" s="20" customFormat="1" ht="29.25" customHeight="1">
      <c r="A13" s="4">
        <v>3</v>
      </c>
      <c r="B13" s="18" t="s">
        <v>44</v>
      </c>
      <c r="C13" s="51">
        <v>-1011.27</v>
      </c>
      <c r="D13" s="49">
        <v>759.6</v>
      </c>
      <c r="E13" s="49">
        <v>498.39</v>
      </c>
      <c r="F13" s="49">
        <f>C13-D13+E13</f>
        <v>-1272.48</v>
      </c>
      <c r="G13" s="16" t="s">
        <v>51</v>
      </c>
      <c r="H13" s="16">
        <v>0.6</v>
      </c>
      <c r="I13" s="58">
        <f>H13*12*H19</f>
        <v>893.5199999999999</v>
      </c>
    </row>
    <row r="14" spans="1:8" s="20" customFormat="1" ht="30" customHeight="1">
      <c r="A14" s="4">
        <v>4</v>
      </c>
      <c r="B14" s="18" t="s">
        <v>45</v>
      </c>
      <c r="C14" s="51">
        <v>-532.6800000000001</v>
      </c>
      <c r="D14" s="49">
        <v>383.24</v>
      </c>
      <c r="E14" s="49">
        <v>254.07</v>
      </c>
      <c r="F14" s="49">
        <f>C14-D14+E14</f>
        <v>-661.8500000000001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-27804.390000000003</v>
      </c>
      <c r="D15" s="50">
        <f>SUM(D11:D14)</f>
        <v>19619.139999999996</v>
      </c>
      <c r="E15" s="50">
        <f>SUM(E11:E14)</f>
        <v>12464.09</v>
      </c>
      <c r="F15" s="50">
        <f>SUM(F11:F14)</f>
        <v>-34959.439999999995</v>
      </c>
    </row>
    <row r="16" ht="11.25" customHeight="1"/>
    <row r="17" spans="1:6" ht="15.75">
      <c r="A17" s="76" t="s">
        <v>28</v>
      </c>
      <c r="B17" s="76"/>
      <c r="C17" s="76"/>
      <c r="D17" s="76"/>
      <c r="E17" s="76"/>
      <c r="F17" s="76"/>
    </row>
    <row r="18" spans="1:8" ht="15.75">
      <c r="A18" s="59"/>
      <c r="B18" s="59"/>
      <c r="C18" s="59"/>
      <c r="D18" s="59"/>
      <c r="E18" s="59"/>
      <c r="F18" s="59"/>
      <c r="H18" s="5" t="s">
        <v>29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17</v>
      </c>
      <c r="G19" s="22"/>
      <c r="H19" s="5">
        <f>D5</f>
        <v>124.1</v>
      </c>
    </row>
    <row r="20" spans="1:10" ht="18" customHeight="1">
      <c r="A20" s="23">
        <v>1</v>
      </c>
      <c r="B20" s="78" t="s">
        <v>8</v>
      </c>
      <c r="C20" s="78"/>
      <c r="D20" s="78"/>
      <c r="E20" s="78"/>
      <c r="F20" s="1">
        <f>I12</f>
        <v>4765.4400000000005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72" t="s">
        <v>45</v>
      </c>
      <c r="C21" s="72"/>
      <c r="D21" s="72"/>
      <c r="E21" s="72"/>
      <c r="F21" s="2">
        <f>0.26*12*H19</f>
        <v>387.192</v>
      </c>
      <c r="G21" s="24"/>
    </row>
    <row r="22" spans="1:7" ht="18" customHeight="1">
      <c r="A22" s="25">
        <v>3</v>
      </c>
      <c r="B22" s="72" t="s">
        <v>48</v>
      </c>
      <c r="C22" s="72"/>
      <c r="D22" s="72"/>
      <c r="E22" s="72"/>
      <c r="F22" s="2">
        <f>I13</f>
        <v>893.5199999999999</v>
      </c>
      <c r="G22" s="24"/>
    </row>
    <row r="23" spans="1:7" ht="18" customHeight="1" hidden="1" outlineLevel="1">
      <c r="A23" s="25">
        <v>4</v>
      </c>
      <c r="B23" s="72" t="s">
        <v>12</v>
      </c>
      <c r="C23" s="72"/>
      <c r="D23" s="72"/>
      <c r="E23" s="72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2" t="s">
        <v>33</v>
      </c>
      <c r="C24" s="72"/>
      <c r="D24" s="72"/>
      <c r="E24" s="72"/>
      <c r="F24" s="3">
        <v>0</v>
      </c>
      <c r="G24" s="12"/>
    </row>
    <row r="25" spans="1:7" ht="16.5" customHeight="1" hidden="1" outlineLevel="1">
      <c r="A25" s="25" t="s">
        <v>13</v>
      </c>
      <c r="B25" s="72" t="s">
        <v>34</v>
      </c>
      <c r="C25" s="72"/>
      <c r="D25" s="72"/>
      <c r="E25" s="72"/>
      <c r="F25" s="3">
        <v>0</v>
      </c>
      <c r="G25" s="12"/>
    </row>
    <row r="26" spans="1:7" ht="16.5" customHeight="1" hidden="1" outlineLevel="1">
      <c r="A26" s="25" t="s">
        <v>13</v>
      </c>
      <c r="B26" s="72" t="s">
        <v>35</v>
      </c>
      <c r="C26" s="72"/>
      <c r="D26" s="72"/>
      <c r="E26" s="72"/>
      <c r="F26" s="3">
        <v>0</v>
      </c>
      <c r="G26" s="12"/>
    </row>
    <row r="27" spans="1:7" ht="17.25" customHeight="1" collapsed="1">
      <c r="A27" s="25">
        <v>4</v>
      </c>
      <c r="B27" s="74" t="s">
        <v>50</v>
      </c>
      <c r="C27" s="74"/>
      <c r="D27" s="74"/>
      <c r="E27" s="74"/>
      <c r="F27" s="3">
        <f>D12+D13</f>
        <v>2585.18</v>
      </c>
      <c r="G27" s="12"/>
    </row>
    <row r="28" spans="1:7" s="28" customFormat="1" ht="21" customHeight="1">
      <c r="A28" s="26"/>
      <c r="B28" s="64" t="s">
        <v>14</v>
      </c>
      <c r="C28" s="64"/>
      <c r="D28" s="64"/>
      <c r="E28" s="64"/>
      <c r="F28" s="27">
        <f>F20+F21+F22+F23+F27</f>
        <v>8631.332</v>
      </c>
      <c r="G28" s="9"/>
    </row>
    <row r="30" spans="1:6" ht="18" customHeight="1">
      <c r="A30" s="55" t="s">
        <v>71</v>
      </c>
      <c r="B30" s="55"/>
      <c r="C30" s="55"/>
      <c r="D30" s="55"/>
      <c r="E30" s="55"/>
      <c r="F30" s="3">
        <f>D7+D15-F28</f>
        <v>10987.807999999995</v>
      </c>
    </row>
    <row r="31" spans="1:6" ht="20.25" customHeight="1">
      <c r="A31" s="55" t="s">
        <v>69</v>
      </c>
      <c r="B31" s="55"/>
      <c r="C31" s="55"/>
      <c r="D31" s="55"/>
      <c r="E31" s="55"/>
      <c r="F31" s="3">
        <f>F15</f>
        <v>-34959.439999999995</v>
      </c>
    </row>
    <row r="32" spans="1:6" ht="18" customHeight="1">
      <c r="A32" s="56" t="s">
        <v>70</v>
      </c>
      <c r="B32" s="56"/>
      <c r="C32" s="56"/>
      <c r="D32" s="56"/>
      <c r="E32" s="56"/>
      <c r="F32" s="3">
        <f>F30+F31</f>
        <v>-23971.631999999998</v>
      </c>
    </row>
    <row r="33" ht="11.25" customHeight="1"/>
    <row r="35" spans="1:6" ht="15.75">
      <c r="A35" s="29" t="s">
        <v>24</v>
      </c>
      <c r="B35" s="29" t="s">
        <v>16</v>
      </c>
      <c r="C35" s="65" t="s">
        <v>36</v>
      </c>
      <c r="D35" s="66"/>
      <c r="E35" s="67"/>
      <c r="F35" s="29" t="s">
        <v>37</v>
      </c>
    </row>
    <row r="36" spans="1:6" ht="15.75">
      <c r="A36" s="4"/>
      <c r="B36" s="6"/>
      <c r="C36" s="68"/>
      <c r="D36" s="69"/>
      <c r="E36" s="70"/>
      <c r="F36" s="7"/>
    </row>
    <row r="37" spans="1:6" s="28" customFormat="1" ht="15.75">
      <c r="A37" s="71" t="s">
        <v>38</v>
      </c>
      <c r="B37" s="71"/>
      <c r="C37" s="71"/>
      <c r="D37" s="71"/>
      <c r="E37" s="71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39</v>
      </c>
      <c r="B1" s="76"/>
      <c r="C1" s="76"/>
      <c r="D1" s="76"/>
      <c r="E1" s="76"/>
      <c r="F1" s="76"/>
      <c r="G1" s="8"/>
    </row>
    <row r="2" spans="1:8" ht="15.75">
      <c r="A2" s="76" t="s">
        <v>68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58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124.1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20</v>
      </c>
      <c r="C7" s="9"/>
      <c r="D7" s="13">
        <f>'2014'!F30</f>
        <v>33743.490000000005</v>
      </c>
      <c r="E7" s="9" t="s">
        <v>55</v>
      </c>
      <c r="F7" s="9"/>
    </row>
    <row r="8" spans="1:6" ht="15.75">
      <c r="A8" s="9" t="s">
        <v>21</v>
      </c>
      <c r="C8" s="12"/>
      <c r="D8" s="14">
        <f>C15</f>
        <v>-27804.390000000003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1">
        <v>-24130.2</v>
      </c>
      <c r="D11" s="49">
        <f>16871.45+1572.51-1793.24</f>
        <v>16650.719999999998</v>
      </c>
      <c r="E11" s="49">
        <v>10516.5</v>
      </c>
      <c r="F11" s="49">
        <f>C11-D11+E11</f>
        <v>-30264.42</v>
      </c>
      <c r="G11" s="16" t="s">
        <v>42</v>
      </c>
      <c r="H11" s="16">
        <v>11.71</v>
      </c>
      <c r="I11" s="57">
        <f>H11*12*H19</f>
        <v>17438.532</v>
      </c>
    </row>
    <row r="12" spans="1:9" s="20" customFormat="1" ht="15.75">
      <c r="A12" s="4">
        <v>2</v>
      </c>
      <c r="B12" s="18" t="s">
        <v>3</v>
      </c>
      <c r="C12" s="51">
        <v>-2130.2400000000002</v>
      </c>
      <c r="D12" s="49">
        <f>1757.07-158.3+226.81</f>
        <v>1825.58</v>
      </c>
      <c r="E12" s="49">
        <v>1195.12</v>
      </c>
      <c r="F12" s="49">
        <f>C12-D12+E12</f>
        <v>-2760.7000000000003</v>
      </c>
      <c r="G12" s="16" t="s">
        <v>43</v>
      </c>
      <c r="H12" s="16">
        <v>3.2</v>
      </c>
      <c r="I12" s="58">
        <f>H12*12*H19</f>
        <v>4765.4400000000005</v>
      </c>
    </row>
    <row r="13" spans="1:9" s="20" customFormat="1" ht="29.25" customHeight="1">
      <c r="A13" s="4">
        <v>3</v>
      </c>
      <c r="B13" s="18" t="s">
        <v>44</v>
      </c>
      <c r="C13" s="51">
        <v>-1011.27</v>
      </c>
      <c r="D13" s="49">
        <v>759.6</v>
      </c>
      <c r="E13" s="49">
        <v>498.39</v>
      </c>
      <c r="F13" s="49">
        <f>C13-D13+E13</f>
        <v>-1272.48</v>
      </c>
      <c r="G13" s="16" t="s">
        <v>51</v>
      </c>
      <c r="H13" s="16">
        <v>0.6</v>
      </c>
      <c r="I13" s="58">
        <f>H13*12*H19</f>
        <v>893.5199999999999</v>
      </c>
    </row>
    <row r="14" spans="1:8" s="20" customFormat="1" ht="30" customHeight="1">
      <c r="A14" s="4">
        <v>4</v>
      </c>
      <c r="B14" s="18" t="s">
        <v>45</v>
      </c>
      <c r="C14" s="51">
        <v>-532.6800000000001</v>
      </c>
      <c r="D14" s="49">
        <v>387.24</v>
      </c>
      <c r="E14" s="49">
        <v>254.07</v>
      </c>
      <c r="F14" s="49">
        <f>C14-D14+E14</f>
        <v>-665.8500000000001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-27804.390000000003</v>
      </c>
      <c r="D15" s="50">
        <f>SUM(D11:D14)</f>
        <v>19623.139999999996</v>
      </c>
      <c r="E15" s="50">
        <f>SUM(E11:E14)</f>
        <v>12464.079999999998</v>
      </c>
      <c r="F15" s="50">
        <f>SUM(F11:F14)</f>
        <v>-34963.45</v>
      </c>
    </row>
    <row r="16" ht="11.25" customHeight="1"/>
    <row r="17" spans="1:6" ht="15.75">
      <c r="A17" s="76" t="s">
        <v>28</v>
      </c>
      <c r="B17" s="76"/>
      <c r="C17" s="76"/>
      <c r="D17" s="76"/>
      <c r="E17" s="76"/>
      <c r="F17" s="76"/>
    </row>
    <row r="18" spans="1:8" ht="15.75">
      <c r="A18" s="31"/>
      <c r="B18" s="8"/>
      <c r="C18" s="8"/>
      <c r="D18" s="8"/>
      <c r="E18" s="8"/>
      <c r="F18" s="8"/>
      <c r="H18" s="5" t="s">
        <v>29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17</v>
      </c>
      <c r="G19" s="22"/>
      <c r="H19" s="5">
        <f>D5</f>
        <v>124.1</v>
      </c>
    </row>
    <row r="20" spans="1:10" ht="18" customHeight="1">
      <c r="A20" s="23">
        <v>1</v>
      </c>
      <c r="B20" s="78" t="s">
        <v>8</v>
      </c>
      <c r="C20" s="78"/>
      <c r="D20" s="78"/>
      <c r="E20" s="78"/>
      <c r="F20" s="1">
        <f>I12</f>
        <v>4765.4400000000005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72" t="s">
        <v>45</v>
      </c>
      <c r="C21" s="72"/>
      <c r="D21" s="72"/>
      <c r="E21" s="72"/>
      <c r="F21" s="2">
        <f>D14</f>
        <v>387.24</v>
      </c>
      <c r="G21" s="24"/>
    </row>
    <row r="22" spans="1:7" ht="18" customHeight="1">
      <c r="A22" s="25">
        <v>3</v>
      </c>
      <c r="B22" s="72" t="s">
        <v>48</v>
      </c>
      <c r="C22" s="72"/>
      <c r="D22" s="72"/>
      <c r="E22" s="72"/>
      <c r="F22" s="2">
        <f>I13</f>
        <v>893.5199999999999</v>
      </c>
      <c r="G22" s="24"/>
    </row>
    <row r="23" spans="1:7" ht="18" customHeight="1" hidden="1" outlineLevel="1">
      <c r="A23" s="25">
        <v>4</v>
      </c>
      <c r="B23" s="72" t="s">
        <v>12</v>
      </c>
      <c r="C23" s="72"/>
      <c r="D23" s="72"/>
      <c r="E23" s="72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2" t="s">
        <v>33</v>
      </c>
      <c r="C24" s="72"/>
      <c r="D24" s="72"/>
      <c r="E24" s="72"/>
      <c r="F24" s="3">
        <v>0</v>
      </c>
      <c r="G24" s="12"/>
    </row>
    <row r="25" spans="1:7" ht="16.5" customHeight="1" hidden="1" outlineLevel="1">
      <c r="A25" s="25" t="s">
        <v>13</v>
      </c>
      <c r="B25" s="72" t="s">
        <v>34</v>
      </c>
      <c r="C25" s="72"/>
      <c r="D25" s="72"/>
      <c r="E25" s="72"/>
      <c r="F25" s="3">
        <v>0</v>
      </c>
      <c r="G25" s="12"/>
    </row>
    <row r="26" spans="1:7" ht="16.5" customHeight="1" hidden="1" outlineLevel="1">
      <c r="A26" s="25" t="s">
        <v>13</v>
      </c>
      <c r="B26" s="72" t="s">
        <v>35</v>
      </c>
      <c r="C26" s="72"/>
      <c r="D26" s="72"/>
      <c r="E26" s="72"/>
      <c r="F26" s="3">
        <v>0</v>
      </c>
      <c r="G26" s="12"/>
    </row>
    <row r="27" spans="1:7" ht="17.25" customHeight="1" collapsed="1">
      <c r="A27" s="25">
        <v>4</v>
      </c>
      <c r="B27" s="74" t="s">
        <v>50</v>
      </c>
      <c r="C27" s="74"/>
      <c r="D27" s="74"/>
      <c r="E27" s="74"/>
      <c r="F27" s="3">
        <f>D12+D13</f>
        <v>2585.18</v>
      </c>
      <c r="G27" s="12"/>
    </row>
    <row r="28" spans="1:7" s="28" customFormat="1" ht="21" customHeight="1">
      <c r="A28" s="26"/>
      <c r="B28" s="64" t="s">
        <v>14</v>
      </c>
      <c r="C28" s="64"/>
      <c r="D28" s="64"/>
      <c r="E28" s="64"/>
      <c r="F28" s="27">
        <f>F20+F21+F22+F23+F27</f>
        <v>8631.38</v>
      </c>
      <c r="G28" s="9"/>
    </row>
    <row r="30" spans="1:6" ht="18" customHeight="1">
      <c r="A30" s="55" t="s">
        <v>71</v>
      </c>
      <c r="B30" s="55"/>
      <c r="C30" s="55"/>
      <c r="D30" s="55"/>
      <c r="E30" s="55"/>
      <c r="F30" s="3">
        <f>D7+D15-F28</f>
        <v>44735.25000000001</v>
      </c>
    </row>
    <row r="31" spans="1:6" ht="20.25" customHeight="1">
      <c r="A31" s="55" t="s">
        <v>69</v>
      </c>
      <c r="B31" s="55"/>
      <c r="C31" s="55"/>
      <c r="D31" s="55"/>
      <c r="E31" s="55"/>
      <c r="F31" s="3">
        <f>F15</f>
        <v>-34963.45</v>
      </c>
    </row>
    <row r="32" spans="1:6" ht="18" customHeight="1">
      <c r="A32" s="56" t="s">
        <v>70</v>
      </c>
      <c r="B32" s="56"/>
      <c r="C32" s="56"/>
      <c r="D32" s="56"/>
      <c r="E32" s="56"/>
      <c r="F32" s="3">
        <f>F30+F31</f>
        <v>9771.80000000001</v>
      </c>
    </row>
    <row r="33" ht="11.25" customHeight="1"/>
    <row r="35" spans="1:6" ht="15.75">
      <c r="A35" s="29" t="s">
        <v>24</v>
      </c>
      <c r="B35" s="29" t="s">
        <v>16</v>
      </c>
      <c r="C35" s="65" t="s">
        <v>36</v>
      </c>
      <c r="D35" s="66"/>
      <c r="E35" s="67"/>
      <c r="F35" s="29" t="s">
        <v>37</v>
      </c>
    </row>
    <row r="36" spans="1:6" ht="15.75">
      <c r="A36" s="4"/>
      <c r="B36" s="6"/>
      <c r="C36" s="68"/>
      <c r="D36" s="69"/>
      <c r="E36" s="70"/>
      <c r="F36" s="7"/>
    </row>
    <row r="37" spans="1:6" s="28" customFormat="1" ht="15.75">
      <c r="A37" s="71" t="s">
        <v>38</v>
      </c>
      <c r="B37" s="71"/>
      <c r="C37" s="71"/>
      <c r="D37" s="71"/>
      <c r="E37" s="71"/>
      <c r="F37" s="30">
        <f>SUM(F36:F36)</f>
        <v>0</v>
      </c>
    </row>
  </sheetData>
  <sheetProtection selectLockedCells="1" selectUnlockedCells="1"/>
  <mergeCells count="16">
    <mergeCell ref="C36:E36"/>
    <mergeCell ref="A37:E37"/>
    <mergeCell ref="C35:E35"/>
    <mergeCell ref="B28:E2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79</v>
      </c>
      <c r="B1" s="76"/>
      <c r="C1" s="76"/>
      <c r="D1" s="76"/>
      <c r="E1" s="76"/>
      <c r="F1" s="76"/>
      <c r="G1" s="60"/>
    </row>
    <row r="2" spans="1:8" ht="15.75">
      <c r="A2" s="76" t="s">
        <v>68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58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124.1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80</v>
      </c>
      <c r="C7" s="9"/>
      <c r="D7" s="13">
        <f>'2013'!B25</f>
        <v>21859.65</v>
      </c>
      <c r="E7" s="9" t="s">
        <v>55</v>
      </c>
      <c r="F7" s="9"/>
    </row>
    <row r="8" spans="1:6" ht="15.75">
      <c r="A8" s="9" t="s">
        <v>62</v>
      </c>
      <c r="C8" s="12"/>
      <c r="D8" s="14">
        <f>C15</f>
        <v>-15785.310000000001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81</v>
      </c>
      <c r="D10" s="17" t="s">
        <v>0</v>
      </c>
      <c r="E10" s="17" t="s">
        <v>27</v>
      </c>
      <c r="F10" s="17" t="s">
        <v>82</v>
      </c>
    </row>
    <row r="11" spans="1:9" s="20" customFormat="1" ht="30" customHeight="1">
      <c r="A11" s="4">
        <v>1</v>
      </c>
      <c r="B11" s="18" t="s">
        <v>2</v>
      </c>
      <c r="C11" s="51">
        <v>-13711.95</v>
      </c>
      <c r="D11" s="49">
        <v>17542.8</v>
      </c>
      <c r="E11" s="49">
        <v>7124.55</v>
      </c>
      <c r="F11" s="49">
        <f>C11-D11+E11</f>
        <v>-24130.2</v>
      </c>
      <c r="G11" s="16" t="s">
        <v>42</v>
      </c>
      <c r="H11" s="16">
        <v>11.71</v>
      </c>
      <c r="I11" s="57">
        <f>H11*12*H19</f>
        <v>17438.532</v>
      </c>
    </row>
    <row r="12" spans="1:9" s="20" customFormat="1" ht="15.75">
      <c r="A12" s="4">
        <v>2</v>
      </c>
      <c r="B12" s="18" t="s">
        <v>3</v>
      </c>
      <c r="C12" s="51">
        <v>-1210.5</v>
      </c>
      <c r="D12" s="49">
        <v>1548.72</v>
      </c>
      <c r="E12" s="49">
        <v>628.98</v>
      </c>
      <c r="F12" s="49">
        <f>C12-D12+E12</f>
        <v>-2130.2400000000002</v>
      </c>
      <c r="G12" s="16" t="s">
        <v>43</v>
      </c>
      <c r="H12" s="16">
        <v>3.2</v>
      </c>
      <c r="I12" s="58">
        <f>H12*12*H19</f>
        <v>4765.4400000000005</v>
      </c>
    </row>
    <row r="13" spans="1:9" s="20" customFormat="1" ht="29.25" customHeight="1">
      <c r="A13" s="4">
        <v>3</v>
      </c>
      <c r="B13" s="18" t="s">
        <v>44</v>
      </c>
      <c r="C13" s="51">
        <v>-560.16</v>
      </c>
      <c r="D13" s="49">
        <v>759.6</v>
      </c>
      <c r="E13" s="49">
        <v>308.49</v>
      </c>
      <c r="F13" s="49">
        <f>C13-D13+E13</f>
        <v>-1011.27</v>
      </c>
      <c r="G13" s="16" t="s">
        <v>51</v>
      </c>
      <c r="H13" s="16">
        <v>0.6</v>
      </c>
      <c r="I13" s="58">
        <f>H13*12*H19</f>
        <v>893.5199999999999</v>
      </c>
    </row>
    <row r="14" spans="1:8" s="20" customFormat="1" ht="30" customHeight="1">
      <c r="A14" s="4">
        <v>4</v>
      </c>
      <c r="B14" s="18" t="s">
        <v>45</v>
      </c>
      <c r="C14" s="51">
        <v>-302.7</v>
      </c>
      <c r="D14" s="49">
        <v>387.24</v>
      </c>
      <c r="E14" s="49">
        <v>157.26</v>
      </c>
      <c r="F14" s="49">
        <f>C14-D14+E14</f>
        <v>-532.6800000000001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-15785.310000000001</v>
      </c>
      <c r="D15" s="50">
        <f>SUM(D11:D14)</f>
        <v>20238.36</v>
      </c>
      <c r="E15" s="50">
        <f>SUM(E11:E14)</f>
        <v>8219.28</v>
      </c>
      <c r="F15" s="50">
        <f>SUM(F11:F14)</f>
        <v>-27804.390000000003</v>
      </c>
    </row>
    <row r="16" ht="11.25" customHeight="1"/>
    <row r="17" spans="1:6" ht="15.75">
      <c r="A17" s="76" t="s">
        <v>28</v>
      </c>
      <c r="B17" s="76"/>
      <c r="C17" s="76"/>
      <c r="D17" s="76"/>
      <c r="E17" s="76"/>
      <c r="F17" s="76"/>
    </row>
    <row r="18" spans="1:8" ht="15.75">
      <c r="A18" s="60"/>
      <c r="B18" s="60"/>
      <c r="C18" s="60"/>
      <c r="D18" s="60"/>
      <c r="E18" s="60"/>
      <c r="F18" s="60"/>
      <c r="H18" s="5" t="s">
        <v>29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17</v>
      </c>
      <c r="G19" s="22"/>
      <c r="H19" s="5">
        <f>D5</f>
        <v>124.1</v>
      </c>
    </row>
    <row r="20" spans="1:10" ht="18" customHeight="1">
      <c r="A20" s="23">
        <v>1</v>
      </c>
      <c r="B20" s="78" t="s">
        <v>8</v>
      </c>
      <c r="C20" s="78"/>
      <c r="D20" s="78"/>
      <c r="E20" s="78"/>
      <c r="F20" s="1">
        <f>I12</f>
        <v>4765.4400000000005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72" t="s">
        <v>45</v>
      </c>
      <c r="C21" s="72"/>
      <c r="D21" s="72"/>
      <c r="E21" s="72"/>
      <c r="F21" s="2">
        <f>D14</f>
        <v>387.24</v>
      </c>
      <c r="G21" s="24"/>
    </row>
    <row r="22" spans="1:7" ht="18" customHeight="1">
      <c r="A22" s="25">
        <v>3</v>
      </c>
      <c r="B22" s="72" t="s">
        <v>48</v>
      </c>
      <c r="C22" s="72"/>
      <c r="D22" s="72"/>
      <c r="E22" s="72"/>
      <c r="F22" s="2">
        <f>I13</f>
        <v>893.5199999999999</v>
      </c>
      <c r="G22" s="24"/>
    </row>
    <row r="23" spans="1:7" ht="18" customHeight="1" hidden="1" outlineLevel="1">
      <c r="A23" s="25">
        <v>4</v>
      </c>
      <c r="B23" s="72" t="s">
        <v>12</v>
      </c>
      <c r="C23" s="72"/>
      <c r="D23" s="72"/>
      <c r="E23" s="72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2" t="s">
        <v>33</v>
      </c>
      <c r="C24" s="72"/>
      <c r="D24" s="72"/>
      <c r="E24" s="72"/>
      <c r="F24" s="3">
        <v>0</v>
      </c>
      <c r="G24" s="12"/>
    </row>
    <row r="25" spans="1:7" ht="16.5" customHeight="1" hidden="1" outlineLevel="1">
      <c r="A25" s="25" t="s">
        <v>13</v>
      </c>
      <c r="B25" s="72" t="s">
        <v>34</v>
      </c>
      <c r="C25" s="72"/>
      <c r="D25" s="72"/>
      <c r="E25" s="72"/>
      <c r="F25" s="3">
        <v>0</v>
      </c>
      <c r="G25" s="12"/>
    </row>
    <row r="26" spans="1:7" ht="16.5" customHeight="1" hidden="1" outlineLevel="1">
      <c r="A26" s="25" t="s">
        <v>13</v>
      </c>
      <c r="B26" s="72" t="s">
        <v>35</v>
      </c>
      <c r="C26" s="72"/>
      <c r="D26" s="72"/>
      <c r="E26" s="72"/>
      <c r="F26" s="3">
        <v>0</v>
      </c>
      <c r="G26" s="12"/>
    </row>
    <row r="27" spans="1:7" ht="17.25" customHeight="1" collapsed="1">
      <c r="A27" s="25">
        <v>4</v>
      </c>
      <c r="B27" s="74" t="s">
        <v>50</v>
      </c>
      <c r="C27" s="74"/>
      <c r="D27" s="74"/>
      <c r="E27" s="74"/>
      <c r="F27" s="3">
        <f>D12+D13</f>
        <v>2308.32</v>
      </c>
      <c r="G27" s="12"/>
    </row>
    <row r="28" spans="1:7" s="28" customFormat="1" ht="21" customHeight="1">
      <c r="A28" s="26"/>
      <c r="B28" s="64" t="s">
        <v>14</v>
      </c>
      <c r="C28" s="64"/>
      <c r="D28" s="64"/>
      <c r="E28" s="64"/>
      <c r="F28" s="27">
        <f>F20+F21+F22+F23+F27</f>
        <v>8354.52</v>
      </c>
      <c r="G28" s="9"/>
    </row>
    <row r="30" spans="1:6" ht="18" customHeight="1">
      <c r="A30" s="55" t="s">
        <v>83</v>
      </c>
      <c r="B30" s="55"/>
      <c r="C30" s="55"/>
      <c r="D30" s="55"/>
      <c r="E30" s="55"/>
      <c r="F30" s="3">
        <f>D7+D15-F28</f>
        <v>33743.490000000005</v>
      </c>
    </row>
    <row r="31" spans="1:6" ht="20.25" customHeight="1">
      <c r="A31" s="55" t="s">
        <v>84</v>
      </c>
      <c r="B31" s="55"/>
      <c r="C31" s="55"/>
      <c r="D31" s="55"/>
      <c r="E31" s="55"/>
      <c r="F31" s="3">
        <f>F15</f>
        <v>-27804.390000000003</v>
      </c>
    </row>
    <row r="32" spans="1:6" ht="18" customHeight="1">
      <c r="A32" s="56" t="s">
        <v>70</v>
      </c>
      <c r="B32" s="56"/>
      <c r="C32" s="56"/>
      <c r="D32" s="56"/>
      <c r="E32" s="56"/>
      <c r="F32" s="3">
        <f>F30+F31</f>
        <v>5939.100000000002</v>
      </c>
    </row>
    <row r="33" ht="11.25" customHeight="1"/>
    <row r="35" spans="1:6" ht="15.75">
      <c r="A35" s="29" t="s">
        <v>24</v>
      </c>
      <c r="B35" s="29" t="s">
        <v>16</v>
      </c>
      <c r="C35" s="65" t="s">
        <v>36</v>
      </c>
      <c r="D35" s="66"/>
      <c r="E35" s="67"/>
      <c r="F35" s="29" t="s">
        <v>37</v>
      </c>
    </row>
    <row r="36" spans="1:6" ht="15.75">
      <c r="A36" s="4"/>
      <c r="B36" s="6"/>
      <c r="C36" s="68"/>
      <c r="D36" s="69"/>
      <c r="E36" s="70"/>
      <c r="F36" s="7"/>
    </row>
    <row r="37" spans="1:6" s="28" customFormat="1" ht="15.75">
      <c r="A37" s="71" t="s">
        <v>38</v>
      </c>
      <c r="B37" s="71"/>
      <c r="C37" s="71"/>
      <c r="D37" s="71"/>
      <c r="E37" s="71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E12" sqref="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0" t="s">
        <v>56</v>
      </c>
      <c r="B1" s="80"/>
      <c r="C1" s="80"/>
      <c r="D1" s="80"/>
      <c r="E1" s="80"/>
    </row>
    <row r="2" spans="1:5" ht="18.75">
      <c r="A2" s="80" t="s">
        <v>57</v>
      </c>
      <c r="B2" s="80"/>
      <c r="C2" s="80"/>
      <c r="D2" s="80"/>
      <c r="E2" s="80"/>
    </row>
    <row r="3" ht="18.75">
      <c r="A3" s="33"/>
    </row>
    <row r="4" ht="18.75">
      <c r="A4" s="34" t="s">
        <v>58</v>
      </c>
    </row>
    <row r="5" ht="18.75">
      <c r="A5" s="34" t="s">
        <v>59</v>
      </c>
    </row>
    <row r="6" ht="18.75">
      <c r="A6" s="34"/>
    </row>
    <row r="7" ht="16.5" thickBot="1">
      <c r="A7" s="35" t="s">
        <v>60</v>
      </c>
    </row>
    <row r="8" spans="1:5" ht="50.25" customHeight="1" thickBot="1">
      <c r="A8" s="36"/>
      <c r="B8" s="37" t="s">
        <v>61</v>
      </c>
      <c r="C8" s="37" t="s">
        <v>0</v>
      </c>
      <c r="D8" s="37" t="s">
        <v>1</v>
      </c>
      <c r="E8" s="37" t="s">
        <v>62</v>
      </c>
    </row>
    <row r="9" spans="1:5" ht="19.5" thickBot="1">
      <c r="A9" s="38" t="s">
        <v>2</v>
      </c>
      <c r="B9" s="39">
        <v>5304.55</v>
      </c>
      <c r="C9" s="39">
        <v>17542.8</v>
      </c>
      <c r="D9" s="39">
        <v>9135.4</v>
      </c>
      <c r="E9" s="39">
        <v>13711.95</v>
      </c>
    </row>
    <row r="10" spans="1:5" ht="19.5" thickBot="1">
      <c r="A10" s="38" t="s">
        <v>3</v>
      </c>
      <c r="B10" s="39">
        <v>468.28</v>
      </c>
      <c r="C10" s="39">
        <v>1548.72</v>
      </c>
      <c r="D10" s="39">
        <v>806.5</v>
      </c>
      <c r="E10" s="39">
        <v>1210.5</v>
      </c>
    </row>
    <row r="11" spans="1:5" ht="38.25" thickBot="1">
      <c r="A11" s="38" t="s">
        <v>44</v>
      </c>
      <c r="B11" s="39">
        <v>193.64</v>
      </c>
      <c r="C11" s="39">
        <v>699.97</v>
      </c>
      <c r="D11" s="39">
        <v>333.45</v>
      </c>
      <c r="E11" s="39">
        <v>560.16</v>
      </c>
    </row>
    <row r="12" spans="1:5" ht="19.5" customHeight="1" thickBot="1">
      <c r="A12" s="38" t="s">
        <v>45</v>
      </c>
      <c r="B12" s="39">
        <v>117.11</v>
      </c>
      <c r="C12" s="39">
        <v>387.24</v>
      </c>
      <c r="D12" s="39">
        <v>201.65</v>
      </c>
      <c r="E12" s="39">
        <v>302.7</v>
      </c>
    </row>
    <row r="13" spans="1:5" ht="19.5" thickBot="1">
      <c r="A13" s="38" t="s">
        <v>4</v>
      </c>
      <c r="B13" s="40">
        <v>6083.58</v>
      </c>
      <c r="C13" s="40">
        <v>20178.73</v>
      </c>
      <c r="D13" s="40">
        <v>10477</v>
      </c>
      <c r="E13" s="40">
        <v>15785.31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46</v>
      </c>
      <c r="B16" s="37" t="s">
        <v>6</v>
      </c>
      <c r="C16" s="37" t="s">
        <v>17</v>
      </c>
    </row>
    <row r="17" spans="1:3" ht="19.5" thickBot="1">
      <c r="A17" s="43" t="s">
        <v>7</v>
      </c>
      <c r="B17" s="44" t="s">
        <v>3</v>
      </c>
      <c r="C17" s="39">
        <v>2248.69</v>
      </c>
    </row>
    <row r="18" spans="1:3" ht="19.5" thickBot="1">
      <c r="A18" s="43" t="s">
        <v>9</v>
      </c>
      <c r="B18" s="44" t="s">
        <v>45</v>
      </c>
      <c r="C18" s="39">
        <v>3878.24</v>
      </c>
    </row>
    <row r="19" spans="1:3" ht="19.5" thickBot="1">
      <c r="A19" s="43" t="s">
        <v>10</v>
      </c>
      <c r="B19" s="44" t="s">
        <v>48</v>
      </c>
      <c r="C19" s="39">
        <v>893.52</v>
      </c>
    </row>
    <row r="20" spans="1:3" ht="19.5" thickBot="1">
      <c r="A20" s="43" t="s">
        <v>11</v>
      </c>
      <c r="B20" s="44" t="s">
        <v>8</v>
      </c>
      <c r="C20" s="39">
        <v>4765.44</v>
      </c>
    </row>
    <row r="21" spans="1:3" ht="38.25" thickBot="1">
      <c r="A21" s="43" t="s">
        <v>49</v>
      </c>
      <c r="B21" s="44" t="s">
        <v>12</v>
      </c>
      <c r="C21" s="39">
        <v>1908</v>
      </c>
    </row>
    <row r="22" spans="1:3" ht="57" thickBot="1">
      <c r="A22" s="43" t="s">
        <v>13</v>
      </c>
      <c r="B22" s="45" t="s">
        <v>52</v>
      </c>
      <c r="C22" s="39">
        <v>1908</v>
      </c>
    </row>
    <row r="23" spans="1:3" ht="38.25" thickBot="1">
      <c r="A23" s="38"/>
      <c r="B23" s="46" t="s">
        <v>47</v>
      </c>
      <c r="C23" s="40">
        <v>10202.89</v>
      </c>
    </row>
    <row r="24" ht="15.75" thickBot="1">
      <c r="A24" s="47"/>
    </row>
    <row r="25" spans="1:2" ht="57" thickBot="1">
      <c r="A25" s="52" t="s">
        <v>63</v>
      </c>
      <c r="B25" s="37">
        <v>21859.65</v>
      </c>
    </row>
    <row r="26" spans="1:2" ht="57" thickBot="1">
      <c r="A26" s="38" t="s">
        <v>64</v>
      </c>
      <c r="B26" s="40">
        <v>15785.31</v>
      </c>
    </row>
    <row r="27" spans="1:2" ht="38.25" thickBot="1">
      <c r="A27" s="43" t="s">
        <v>15</v>
      </c>
      <c r="B27" s="40" t="s">
        <v>65</v>
      </c>
    </row>
    <row r="28" spans="1:2" ht="38.25" thickBot="1">
      <c r="A28" s="43" t="s">
        <v>54</v>
      </c>
      <c r="B28" s="40">
        <v>13711.95</v>
      </c>
    </row>
    <row r="29" ht="15">
      <c r="A29" s="47"/>
    </row>
    <row r="30" ht="15.75">
      <c r="A30" s="48" t="s">
        <v>66</v>
      </c>
    </row>
    <row r="31" ht="15.75">
      <c r="A31" s="53"/>
    </row>
    <row r="32" ht="15.75">
      <c r="A32" s="53"/>
    </row>
    <row r="33" ht="15.75">
      <c r="A33" s="53" t="s">
        <v>53</v>
      </c>
    </row>
    <row r="34" ht="15.75">
      <c r="A34" s="53"/>
    </row>
    <row r="35" ht="15.75">
      <c r="A35" s="54" t="s">
        <v>67</v>
      </c>
    </row>
    <row r="36" ht="15.75">
      <c r="A36" s="53"/>
    </row>
    <row r="37" ht="15.75">
      <c r="A37" s="53"/>
    </row>
    <row r="38" ht="15.75">
      <c r="A38" s="54"/>
    </row>
    <row r="39" ht="15.75">
      <c r="A39" s="48"/>
    </row>
    <row r="40" ht="15.75">
      <c r="A40" s="53"/>
    </row>
    <row r="41" ht="15.75">
      <c r="A41" s="53"/>
    </row>
    <row r="42" ht="15.75">
      <c r="A42" s="54"/>
    </row>
    <row r="43" ht="15.75">
      <c r="A43" s="48"/>
    </row>
    <row r="44" ht="15.75">
      <c r="A44" s="53"/>
    </row>
    <row r="45" ht="15.75">
      <c r="A45" s="53"/>
    </row>
    <row r="46" ht="15.75">
      <c r="A46" s="54"/>
    </row>
    <row r="47" ht="15.75">
      <c r="A47" s="48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2017-09-28T15:05:30Z</cp:lastPrinted>
  <dcterms:created xsi:type="dcterms:W3CDTF">2015-10-12T10:40:12Z</dcterms:created>
  <dcterms:modified xsi:type="dcterms:W3CDTF">2018-03-23T08:41:34Z</dcterms:modified>
  <cp:category/>
  <cp:version/>
  <cp:contentType/>
  <cp:contentStatus/>
</cp:coreProperties>
</file>