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'2015'!$A$1:$F$40</definedName>
    <definedName name="_xlnm.Print_Area" localSheetId="2">'2015 (2)'!$A$1:$F$35</definedName>
  </definedNames>
  <calcPr fullCalcOnLoad="1" refMode="R1C1"/>
</workbook>
</file>

<file path=xl/sharedStrings.xml><?xml version="1.0" encoding="utf-8"?>
<sst xmlns="http://schemas.openxmlformats.org/spreadsheetml/2006/main" count="280" uniqueCount="103">
  <si>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</si>
  <si>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</si>
  <si>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</si>
  <si>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</si>
  <si>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</si>
  <si>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</si>
  <si>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</si>
  <si>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</si>
  <si>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</si>
  <si>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</si>
  <si>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</si>
  <si>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</si>
  <si>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</si>
  <si>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</si>
  <si>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</si>
  <si>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</si>
  <si>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</si>
  <si>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</si>
  <si>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</si>
  <si>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</si>
  <si>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</si>
  <si>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</si>
  <si>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</si>
  <si>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</si>
  <si>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</si>
  <si>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</si>
  <si>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</si>
  <si>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</si>
  <si>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</si>
  <si>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</si>
  <si>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</si>
  <si>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</si>
  <si>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</si>
  <si>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</si>
  <si>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</si>
  <si>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</si>
  <si>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</si>
  <si>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</si>
  <si>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</si>
  <si>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</si>
  <si>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</si>
  <si>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</si>
  <si>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</si>
  <si>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</si>
  <si>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</si>
  <si>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</si>
  <si>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Обслуживание ВГО</t>
  </si>
  <si>
    <t>№ п/п</t>
  </si>
  <si>
    <t>Всего работ  за период</t>
  </si>
  <si>
    <t>Электроэнергия МОП</t>
  </si>
  <si>
    <t>Вывоз КГМ</t>
  </si>
  <si>
    <t>5.</t>
  </si>
  <si>
    <t>6.</t>
  </si>
  <si>
    <t>Вывоз и складирование ТБО</t>
  </si>
  <si>
    <t>двор</t>
  </si>
  <si>
    <t>Персонифицированный учет МКД (за 2014 год)</t>
  </si>
  <si>
    <t>Задолженность на 01.01.2014 г</t>
  </si>
  <si>
    <t>Сальдо на 01.01.2015г (по начислениям) (+)</t>
  </si>
  <si>
    <t>Задолженность населения на 31.12.2014г., в т.ч.</t>
  </si>
  <si>
    <t xml:space="preserve">     - за декабрь 2014 года</t>
  </si>
  <si>
    <t>Сумма работ</t>
  </si>
  <si>
    <t>Обслуживание ВДГО</t>
  </si>
  <si>
    <t>Выполненные работы</t>
  </si>
  <si>
    <t>14,07,2014</t>
  </si>
  <si>
    <t>31,12,2014</t>
  </si>
  <si>
    <t>Ул. Тельмана, д. 60</t>
  </si>
  <si>
    <t>Ул. Тельмана, д.60</t>
  </si>
  <si>
    <t>В управлении ООО «УК Старый Город» - с 01.09.2010 года</t>
  </si>
  <si>
    <t>Общая площадь квартир – 231,8 м.кв.</t>
  </si>
  <si>
    <t>Остаток на 01.01.2014 года – 2709,87 (+)</t>
  </si>
  <si>
    <t>Снятие показаний электроэнергии</t>
  </si>
  <si>
    <t>переборка кровли из черепицы</t>
  </si>
  <si>
    <t xml:space="preserve">аварийные работы                                                         </t>
  </si>
  <si>
    <t>1455,70</t>
  </si>
  <si>
    <t>Экономист ООО «УК Старый город»                                                                    Хромушина Т.В.</t>
  </si>
  <si>
    <t>30,12,2014</t>
  </si>
  <si>
    <t>снятие показаний</t>
  </si>
  <si>
    <t>06,01,2014</t>
  </si>
  <si>
    <t>аварийные работы</t>
  </si>
  <si>
    <t>частичный ремонт кровли, водосточных желобов, автовышка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</si>
  <si>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</si>
  <si>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</si>
  <si>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</si>
  <si>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</si>
  <si>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</si>
  <si>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</si>
  <si>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</si>
  <si>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</si>
  <si>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</si>
  <si>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31.12.2016г.</t>
  </si>
  <si>
    <t>Осмотр электрических сетей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</si>
  <si>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</si>
  <si>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</si>
  <si>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</si>
  <si>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</si>
  <si>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</si>
  <si>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</si>
  <si>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31.12.2017г.</t>
  </si>
  <si>
    <t>кгм</t>
  </si>
  <si>
    <t>покос не входит</t>
  </si>
  <si>
    <t>Хол.вода на соид</t>
  </si>
  <si>
    <t>Водоотведение на соид</t>
  </si>
  <si>
    <t>Электроэнергия на соид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</si>
</sst>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4" fillId="0" borderId="2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4" fillId="0" borderId="22" xfId="0" applyFont="1" applyBorder="1" applyAlignment="1">
      <alignment vertical="center"/>
    </xf>
    <xf numFmtId="0" fontId="44" fillId="0" borderId="23" xfId="0" applyFont="1" applyBorder="1" applyAlignment="1">
      <alignment horizontal="right" vertical="center"/>
    </xf>
    <xf numFmtId="0" fontId="44" fillId="0" borderId="24" xfId="0" applyFont="1" applyBorder="1" applyAlignment="1">
      <alignment vertical="center"/>
    </xf>
    <xf numFmtId="0" fontId="44" fillId="0" borderId="23" xfId="0" applyFont="1" applyBorder="1" applyAlignment="1">
      <alignment vertical="center" wrapText="1"/>
    </xf>
    <xf numFmtId="0" fontId="44" fillId="0" borderId="25" xfId="0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12" borderId="13" xfId="0" applyFont="1" applyFill="1" applyBorder="1" applyAlignment="1">
      <alignment horizontal="center" vertical="center"/>
    </xf>
    <xf numFmtId="14" fontId="2" fillId="12" borderId="13" xfId="0" applyNumberFormat="1" applyFont="1" applyFill="1" applyBorder="1" applyAlignment="1">
      <alignment horizontal="center" vertical="center"/>
    </xf>
    <xf numFmtId="4" fontId="2" fillId="12" borderId="13" xfId="0" applyNumberFormat="1" applyFont="1" applyFill="1" applyBorder="1" applyAlignment="1">
      <alignment horizontal="center" vertical="center"/>
    </xf>
    <xf numFmtId="0" fontId="1" fillId="12" borderId="0" xfId="0" applyFont="1" applyFill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3" fillId="33" borderId="26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1" fillId="34" borderId="28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12" borderId="26" xfId="0" applyFont="1" applyFill="1" applyBorder="1" applyAlignment="1">
      <alignment horizontal="left" vertical="center" wrapText="1"/>
    </xf>
    <xf numFmtId="0" fontId="2" fillId="12" borderId="27" xfId="0" applyFont="1" applyFill="1" applyBorder="1" applyAlignment="1">
      <alignment horizontal="left" vertical="center" wrapText="1"/>
    </xf>
    <xf numFmtId="0" fontId="2" fillId="12" borderId="2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 wrapText="1"/>
    </xf>
    <xf numFmtId="0" fontId="45" fillId="33" borderId="0" xfId="0" applyFont="1" applyFill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9" t="s">
        <v>91</v>
      </c>
      <c r="B1" s="89"/>
      <c r="C1" s="89"/>
      <c r="D1" s="89"/>
      <c r="E1" s="89"/>
      <c r="F1" s="89"/>
      <c r="G1" s="71"/>
    </row>
    <row r="2" spans="1:8" ht="15.75">
      <c r="A2" s="89" t="s">
        <v>65</v>
      </c>
      <c r="B2" s="89"/>
      <c r="C2" s="89"/>
      <c r="D2" s="89"/>
      <c r="E2" s="89"/>
      <c r="F2" s="89"/>
      <c r="G2" s="9"/>
      <c r="H2" s="10"/>
    </row>
    <row r="3" ht="9" customHeight="1"/>
    <row r="4" spans="1:6" ht="15.75" hidden="1" outlineLevel="1">
      <c r="A4" s="12" t="s">
        <v>67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231.8</v>
      </c>
      <c r="E5" s="12" t="s">
        <v>19</v>
      </c>
      <c r="F5" s="12"/>
    </row>
    <row r="6" ht="9" customHeight="1" collapsed="1">
      <c r="D6" s="12"/>
    </row>
    <row r="7" spans="1:6" ht="15.75">
      <c r="A7" s="9" t="s">
        <v>92</v>
      </c>
      <c r="C7" s="9"/>
      <c r="D7" s="13">
        <f>'2016'!F32</f>
        <v>-8816.209999999995</v>
      </c>
      <c r="E7" s="9" t="s">
        <v>21</v>
      </c>
      <c r="F7" s="9"/>
    </row>
    <row r="8" spans="1:6" ht="15.75">
      <c r="A8" s="9" t="s">
        <v>93</v>
      </c>
      <c r="C8" s="12"/>
      <c r="D8" s="14">
        <f>C19</f>
        <v>-1977.5800000000008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94</v>
      </c>
      <c r="D10" s="17" t="s">
        <v>0</v>
      </c>
      <c r="E10" s="17" t="s">
        <v>28</v>
      </c>
      <c r="F10" s="17" t="s">
        <v>95</v>
      </c>
    </row>
    <row r="11" spans="1:9" s="20" customFormat="1" ht="30" customHeight="1">
      <c r="A11" s="4">
        <v>1</v>
      </c>
      <c r="B11" s="18" t="s">
        <v>2</v>
      </c>
      <c r="C11" s="49">
        <v>-1455.7000000000007</v>
      </c>
      <c r="D11" s="47">
        <v>17468.4</v>
      </c>
      <c r="E11" s="47">
        <v>17468.4</v>
      </c>
      <c r="F11" s="47">
        <f>C11-D11+E11</f>
        <v>-1455.7000000000007</v>
      </c>
      <c r="G11" s="16" t="s">
        <v>43</v>
      </c>
      <c r="H11" s="16">
        <v>5.21</v>
      </c>
      <c r="I11" s="67">
        <f>H11*12*H23</f>
        <v>14492.136</v>
      </c>
    </row>
    <row r="12" spans="1:9" s="20" customFormat="1" ht="15.75">
      <c r="A12" s="4">
        <v>2</v>
      </c>
      <c r="B12" s="18" t="s">
        <v>3</v>
      </c>
      <c r="C12" s="49">
        <v>-241.07000000000016</v>
      </c>
      <c r="D12" s="47">
        <v>2892.84</v>
      </c>
      <c r="E12" s="47">
        <v>2892.84</v>
      </c>
      <c r="F12" s="47">
        <f>C12-D12+E12</f>
        <v>-241.07000000000016</v>
      </c>
      <c r="G12" s="16" t="s">
        <v>44</v>
      </c>
      <c r="H12" s="16">
        <v>3</v>
      </c>
      <c r="I12" s="68">
        <f>H12*12*H23</f>
        <v>8344.800000000001</v>
      </c>
    </row>
    <row r="13" spans="1:9" s="20" customFormat="1" ht="29.25" customHeight="1">
      <c r="A13" s="4">
        <v>3</v>
      </c>
      <c r="B13" s="18" t="s">
        <v>45</v>
      </c>
      <c r="C13" s="49">
        <v>-118.22000000000003</v>
      </c>
      <c r="D13" s="47">
        <v>1418.64</v>
      </c>
      <c r="E13" s="47">
        <v>1418.64</v>
      </c>
      <c r="F13" s="47">
        <f>C13-D13+E13</f>
        <v>-118.22000000000003</v>
      </c>
      <c r="G13" s="16" t="s">
        <v>98</v>
      </c>
      <c r="H13" s="16">
        <v>0.6</v>
      </c>
      <c r="I13" s="68">
        <f>H13*12*H23</f>
        <v>1668.9599999999998</v>
      </c>
    </row>
    <row r="14" spans="1:9" s="20" customFormat="1" ht="30" customHeight="1">
      <c r="A14" s="4">
        <v>4</v>
      </c>
      <c r="B14" s="18" t="s">
        <v>46</v>
      </c>
      <c r="C14" s="49">
        <v>-60.26999999999998</v>
      </c>
      <c r="D14" s="47">
        <v>1036.17</v>
      </c>
      <c r="E14" s="47">
        <v>931.86</v>
      </c>
      <c r="F14" s="47">
        <f>C14-D14+E14</f>
        <v>-164.58000000000004</v>
      </c>
      <c r="G14" s="5"/>
      <c r="H14" s="98" t="s">
        <v>99</v>
      </c>
      <c r="I14" s="32"/>
    </row>
    <row r="15" spans="1:8" s="20" customFormat="1" ht="30" customHeight="1">
      <c r="A15" s="4">
        <v>5</v>
      </c>
      <c r="B15" s="18" t="s">
        <v>49</v>
      </c>
      <c r="C15" s="49">
        <v>-102.31999999999994</v>
      </c>
      <c r="D15" s="47">
        <v>0</v>
      </c>
      <c r="E15" s="47">
        <v>102.32</v>
      </c>
      <c r="F15" s="47">
        <f>C15-D15+E15</f>
        <v>0</v>
      </c>
      <c r="G15" s="19"/>
      <c r="H15" s="19"/>
    </row>
    <row r="16" spans="1:8" s="20" customFormat="1" ht="30" customHeight="1">
      <c r="A16" s="4">
        <v>6</v>
      </c>
      <c r="B16" s="18" t="s">
        <v>100</v>
      </c>
      <c r="C16" s="97">
        <v>0</v>
      </c>
      <c r="D16" s="48">
        <f>76.95+25.65</f>
        <v>102.6</v>
      </c>
      <c r="E16" s="48">
        <v>94.05</v>
      </c>
      <c r="F16" s="47">
        <f>C16-D16+E16</f>
        <v>-8.549999999999997</v>
      </c>
      <c r="G16" s="19"/>
      <c r="H16" s="19"/>
    </row>
    <row r="17" spans="1:8" s="20" customFormat="1" ht="30" customHeight="1">
      <c r="A17" s="4">
        <v>7</v>
      </c>
      <c r="B17" s="18" t="s">
        <v>101</v>
      </c>
      <c r="C17" s="97">
        <v>0</v>
      </c>
      <c r="D17" s="48">
        <v>55.12</v>
      </c>
      <c r="E17" s="48">
        <v>48.23</v>
      </c>
      <c r="F17" s="47">
        <f>C17-D17+E17</f>
        <v>-6.890000000000001</v>
      </c>
      <c r="G17" s="19"/>
      <c r="H17" s="19"/>
    </row>
    <row r="18" spans="1:8" s="20" customFormat="1" ht="30" customHeight="1">
      <c r="A18" s="4">
        <v>8</v>
      </c>
      <c r="B18" s="18" t="s">
        <v>102</v>
      </c>
      <c r="C18" s="97">
        <v>0</v>
      </c>
      <c r="D18" s="48">
        <f>3652.27+1574.87</f>
        <v>5227.139999999999</v>
      </c>
      <c r="E18" s="48">
        <v>4742.99</v>
      </c>
      <c r="F18" s="47">
        <f>C18-D18+E18</f>
        <v>-484.14999999999964</v>
      </c>
      <c r="G18" s="19"/>
      <c r="H18" s="19"/>
    </row>
    <row r="19" spans="1:6" ht="19.5" customHeight="1">
      <c r="A19" s="4"/>
      <c r="B19" s="18" t="s">
        <v>4</v>
      </c>
      <c r="C19" s="48">
        <f>SUM(C11:C18)</f>
        <v>-1977.5800000000008</v>
      </c>
      <c r="D19" s="48">
        <f>SUM(D11:D18)</f>
        <v>28200.91</v>
      </c>
      <c r="E19" s="48">
        <f>SUM(E11:E18)</f>
        <v>27699.33</v>
      </c>
      <c r="F19" s="48">
        <f>SUM(F11:F18)</f>
        <v>-2479.1600000000008</v>
      </c>
    </row>
    <row r="20" ht="11.25" customHeight="1"/>
    <row r="21" spans="1:6" ht="15.75">
      <c r="A21" s="89" t="s">
        <v>29</v>
      </c>
      <c r="B21" s="89"/>
      <c r="C21" s="89"/>
      <c r="D21" s="89"/>
      <c r="E21" s="89"/>
      <c r="F21" s="89"/>
    </row>
    <row r="22" spans="1:8" ht="15.75">
      <c r="A22" s="71"/>
      <c r="B22" s="71"/>
      <c r="C22" s="71"/>
      <c r="D22" s="71"/>
      <c r="E22" s="71"/>
      <c r="F22" s="71"/>
      <c r="H22" s="5" t="s">
        <v>30</v>
      </c>
    </row>
    <row r="23" spans="1:8" ht="33" customHeight="1">
      <c r="A23" s="17" t="s">
        <v>42</v>
      </c>
      <c r="B23" s="90" t="s">
        <v>6</v>
      </c>
      <c r="C23" s="90"/>
      <c r="D23" s="90"/>
      <c r="E23" s="90"/>
      <c r="F23" s="21" t="s">
        <v>17</v>
      </c>
      <c r="G23" s="22"/>
      <c r="H23" s="5">
        <f>D5</f>
        <v>231.8</v>
      </c>
    </row>
    <row r="24" spans="1:10" ht="18" customHeight="1">
      <c r="A24" s="23">
        <v>1</v>
      </c>
      <c r="B24" s="91" t="s">
        <v>8</v>
      </c>
      <c r="C24" s="91"/>
      <c r="D24" s="91"/>
      <c r="E24" s="92"/>
      <c r="F24" s="76">
        <f>I12</f>
        <v>8344.800000000001</v>
      </c>
      <c r="G24" s="12"/>
      <c r="H24" s="5" t="s">
        <v>31</v>
      </c>
      <c r="I24" s="5" t="s">
        <v>32</v>
      </c>
      <c r="J24" s="5" t="s">
        <v>33</v>
      </c>
    </row>
    <row r="25" spans="1:7" ht="18" customHeight="1">
      <c r="A25" s="25">
        <v>2</v>
      </c>
      <c r="B25" s="87" t="s">
        <v>46</v>
      </c>
      <c r="C25" s="87"/>
      <c r="D25" s="87"/>
      <c r="E25" s="88"/>
      <c r="F25" s="76">
        <f>D14</f>
        <v>1036.17</v>
      </c>
      <c r="G25" s="12"/>
    </row>
    <row r="26" spans="1:7" ht="18" customHeight="1">
      <c r="A26" s="25">
        <v>3</v>
      </c>
      <c r="B26" s="87" t="s">
        <v>50</v>
      </c>
      <c r="C26" s="87"/>
      <c r="D26" s="87"/>
      <c r="E26" s="88"/>
      <c r="F26" s="76">
        <f>I13</f>
        <v>1668.9599999999998</v>
      </c>
      <c r="G26" s="12"/>
    </row>
    <row r="27" spans="1:7" ht="18" customHeight="1">
      <c r="A27" s="25">
        <v>4</v>
      </c>
      <c r="B27" s="87" t="s">
        <v>12</v>
      </c>
      <c r="C27" s="87"/>
      <c r="D27" s="87"/>
      <c r="E27" s="88"/>
      <c r="F27" s="76">
        <f>F28+F29+F30</f>
        <v>0</v>
      </c>
      <c r="G27" s="12"/>
    </row>
    <row r="28" spans="1:7" ht="16.5" customHeight="1">
      <c r="A28" s="25" t="s">
        <v>13</v>
      </c>
      <c r="B28" s="87" t="s">
        <v>34</v>
      </c>
      <c r="C28" s="87"/>
      <c r="D28" s="87"/>
      <c r="E28" s="88"/>
      <c r="F28" s="76">
        <v>0</v>
      </c>
      <c r="G28" s="12"/>
    </row>
    <row r="29" spans="1:7" ht="16.5" customHeight="1">
      <c r="A29" s="25" t="s">
        <v>13</v>
      </c>
      <c r="B29" s="87" t="s">
        <v>35</v>
      </c>
      <c r="C29" s="87"/>
      <c r="D29" s="87"/>
      <c r="E29" s="88"/>
      <c r="F29" s="76">
        <v>0</v>
      </c>
      <c r="G29" s="12"/>
    </row>
    <row r="30" spans="1:7" ht="16.5" customHeight="1">
      <c r="A30" s="25" t="s">
        <v>13</v>
      </c>
      <c r="B30" s="87" t="s">
        <v>36</v>
      </c>
      <c r="C30" s="87"/>
      <c r="D30" s="87"/>
      <c r="E30" s="88"/>
      <c r="F30" s="76">
        <v>0</v>
      </c>
      <c r="G30" s="12"/>
    </row>
    <row r="31" spans="1:7" ht="17.25" customHeight="1">
      <c r="A31" s="25">
        <v>5</v>
      </c>
      <c r="B31" s="77" t="s">
        <v>49</v>
      </c>
      <c r="C31" s="77"/>
      <c r="D31" s="77"/>
      <c r="E31" s="77"/>
      <c r="F31" s="75">
        <f>D15</f>
        <v>0</v>
      </c>
      <c r="G31" s="12"/>
    </row>
    <row r="32" spans="1:7" ht="17.25" customHeight="1">
      <c r="A32" s="25">
        <v>6</v>
      </c>
      <c r="B32" s="77" t="s">
        <v>53</v>
      </c>
      <c r="C32" s="77"/>
      <c r="D32" s="77"/>
      <c r="E32" s="77"/>
      <c r="F32" s="3">
        <f>D12+D13</f>
        <v>4311.4800000000005</v>
      </c>
      <c r="G32" s="12"/>
    </row>
    <row r="33" spans="1:7" ht="17.25" customHeight="1">
      <c r="A33" s="25">
        <v>7</v>
      </c>
      <c r="B33" s="77" t="s">
        <v>100</v>
      </c>
      <c r="C33" s="77"/>
      <c r="D33" s="77"/>
      <c r="E33" s="77"/>
      <c r="F33" s="3">
        <f>D16</f>
        <v>102.6</v>
      </c>
      <c r="G33" s="12"/>
    </row>
    <row r="34" spans="1:7" ht="17.25" customHeight="1">
      <c r="A34" s="25">
        <v>8</v>
      </c>
      <c r="B34" s="77" t="s">
        <v>101</v>
      </c>
      <c r="C34" s="77"/>
      <c r="D34" s="77"/>
      <c r="E34" s="77"/>
      <c r="F34" s="3">
        <f>D17</f>
        <v>55.12</v>
      </c>
      <c r="G34" s="12"/>
    </row>
    <row r="35" spans="1:7" ht="17.25" customHeight="1">
      <c r="A35" s="25">
        <v>9</v>
      </c>
      <c r="B35" s="77" t="s">
        <v>102</v>
      </c>
      <c r="C35" s="77"/>
      <c r="D35" s="77"/>
      <c r="E35" s="77"/>
      <c r="F35" s="3">
        <f>D18</f>
        <v>5227.139999999999</v>
      </c>
      <c r="G35" s="12"/>
    </row>
    <row r="36" spans="1:7" s="28" customFormat="1" ht="21" customHeight="1">
      <c r="A36" s="26"/>
      <c r="B36" s="78" t="s">
        <v>14</v>
      </c>
      <c r="C36" s="78"/>
      <c r="D36" s="78"/>
      <c r="E36" s="78"/>
      <c r="F36" s="27">
        <f>F24+F25+F26+F27+F32+F31+F33+F34+F35</f>
        <v>20746.27</v>
      </c>
      <c r="G36" s="9"/>
    </row>
    <row r="38" spans="1:6" ht="18" customHeight="1">
      <c r="A38" s="65" t="s">
        <v>96</v>
      </c>
      <c r="B38" s="65"/>
      <c r="C38" s="65"/>
      <c r="D38" s="65"/>
      <c r="E38" s="65"/>
      <c r="F38" s="3">
        <f>D7+D19-F36</f>
        <v>-1361.569999999996</v>
      </c>
    </row>
    <row r="39" spans="1:6" ht="20.25" customHeight="1">
      <c r="A39" s="65" t="s">
        <v>97</v>
      </c>
      <c r="B39" s="65"/>
      <c r="C39" s="65"/>
      <c r="D39" s="65"/>
      <c r="E39" s="65"/>
      <c r="F39" s="3">
        <f>F19</f>
        <v>-2479.1600000000008</v>
      </c>
    </row>
    <row r="40" spans="1:6" ht="18" customHeight="1" hidden="1" outlineLevel="1">
      <c r="A40" s="66" t="s">
        <v>81</v>
      </c>
      <c r="B40" s="66"/>
      <c r="C40" s="66"/>
      <c r="D40" s="66"/>
      <c r="E40" s="66"/>
      <c r="F40" s="3">
        <f>F38+F39</f>
        <v>-3840.729999999997</v>
      </c>
    </row>
    <row r="41" ht="11.25" customHeight="1" collapsed="1"/>
    <row r="43" spans="1:6" ht="15.75">
      <c r="A43" s="29" t="s">
        <v>25</v>
      </c>
      <c r="B43" s="29" t="s">
        <v>16</v>
      </c>
      <c r="C43" s="79" t="s">
        <v>37</v>
      </c>
      <c r="D43" s="80"/>
      <c r="E43" s="81"/>
      <c r="F43" s="29" t="s">
        <v>38</v>
      </c>
    </row>
    <row r="44" spans="1:6" ht="17.25" customHeight="1">
      <c r="A44" s="72"/>
      <c r="B44" s="73"/>
      <c r="C44" s="82"/>
      <c r="D44" s="82"/>
      <c r="E44" s="82"/>
      <c r="F44" s="74"/>
    </row>
    <row r="45" spans="1:6" ht="15.75">
      <c r="A45" s="4"/>
      <c r="B45" s="6"/>
      <c r="C45" s="83"/>
      <c r="D45" s="84"/>
      <c r="E45" s="85"/>
      <c r="F45" s="7"/>
    </row>
    <row r="46" spans="1:6" s="28" customFormat="1" ht="15.75">
      <c r="A46" s="86" t="s">
        <v>39</v>
      </c>
      <c r="B46" s="86"/>
      <c r="C46" s="86"/>
      <c r="D46" s="86"/>
      <c r="E46" s="86"/>
      <c r="F46" s="30">
        <f>SUM(F44:F45)</f>
        <v>0</v>
      </c>
    </row>
  </sheetData>
  <sheetProtection/>
  <mergeCells count="21">
    <mergeCell ref="A1:F1"/>
    <mergeCell ref="A2:F2"/>
    <mergeCell ref="A21:F21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6:E36"/>
    <mergeCell ref="C43:E43"/>
    <mergeCell ref="C44:E44"/>
    <mergeCell ref="C45:E45"/>
    <mergeCell ref="A46:E46"/>
    <mergeCell ref="B33:E33"/>
    <mergeCell ref="B34:E34"/>
    <mergeCell ref="B35:E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1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9" t="s">
        <v>83</v>
      </c>
      <c r="B1" s="89"/>
      <c r="C1" s="89"/>
      <c r="D1" s="89"/>
      <c r="E1" s="89"/>
      <c r="F1" s="89"/>
      <c r="G1" s="70"/>
    </row>
    <row r="2" spans="1:8" ht="15.75">
      <c r="A2" s="89" t="s">
        <v>65</v>
      </c>
      <c r="B2" s="89"/>
      <c r="C2" s="89"/>
      <c r="D2" s="89"/>
      <c r="E2" s="89"/>
      <c r="F2" s="89"/>
      <c r="G2" s="9"/>
      <c r="H2" s="10"/>
    </row>
    <row r="3" ht="9" customHeight="1"/>
    <row r="4" spans="1:6" ht="15.75" hidden="1" outlineLevel="1">
      <c r="A4" s="12" t="s">
        <v>67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231.8</v>
      </c>
      <c r="E5" s="12" t="s">
        <v>19</v>
      </c>
      <c r="F5" s="12"/>
    </row>
    <row r="6" ht="9" customHeight="1" collapsed="1">
      <c r="D6" s="12"/>
    </row>
    <row r="7" spans="1:6" ht="15.75">
      <c r="A7" s="9" t="s">
        <v>84</v>
      </c>
      <c r="C7" s="9"/>
      <c r="D7" s="13">
        <f>'2015'!F32</f>
        <v>-15778.849999999999</v>
      </c>
      <c r="E7" s="9" t="s">
        <v>21</v>
      </c>
      <c r="F7" s="9"/>
    </row>
    <row r="8" spans="1:6" ht="15.75">
      <c r="A8" s="9" t="s">
        <v>85</v>
      </c>
      <c r="C8" s="12"/>
      <c r="D8" s="14">
        <f>C16</f>
        <v>-1992.0500000000009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86</v>
      </c>
      <c r="D10" s="17" t="s">
        <v>0</v>
      </c>
      <c r="E10" s="17" t="s">
        <v>28</v>
      </c>
      <c r="F10" s="17" t="s">
        <v>87</v>
      </c>
    </row>
    <row r="11" spans="1:9" s="20" customFormat="1" ht="30" customHeight="1">
      <c r="A11" s="4">
        <v>1</v>
      </c>
      <c r="B11" s="18" t="s">
        <v>2</v>
      </c>
      <c r="C11" s="49">
        <v>-1455.7000000000007</v>
      </c>
      <c r="D11" s="47">
        <v>17468.4</v>
      </c>
      <c r="E11" s="47">
        <v>17468.4</v>
      </c>
      <c r="F11" s="47">
        <f>C11-D11+E11</f>
        <v>-1455.7000000000007</v>
      </c>
      <c r="G11" s="16" t="s">
        <v>43</v>
      </c>
      <c r="H11" s="16">
        <v>5.21</v>
      </c>
      <c r="I11" s="67">
        <f>H11*12*H20</f>
        <v>14492.136</v>
      </c>
    </row>
    <row r="12" spans="1:9" s="20" customFormat="1" ht="15.75">
      <c r="A12" s="4">
        <v>2</v>
      </c>
      <c r="B12" s="18" t="s">
        <v>3</v>
      </c>
      <c r="C12" s="49">
        <v>-241.07000000000016</v>
      </c>
      <c r="D12" s="47">
        <v>2892.84</v>
      </c>
      <c r="E12" s="47">
        <v>2892.84</v>
      </c>
      <c r="F12" s="47">
        <f>C12-D12+E12</f>
        <v>-241.07000000000016</v>
      </c>
      <c r="G12" s="16" t="s">
        <v>44</v>
      </c>
      <c r="H12" s="16">
        <v>3</v>
      </c>
      <c r="I12" s="68">
        <f>H12*12*H20</f>
        <v>8344.800000000001</v>
      </c>
    </row>
    <row r="13" spans="1:9" s="20" customFormat="1" ht="29.25" customHeight="1">
      <c r="A13" s="4">
        <v>3</v>
      </c>
      <c r="B13" s="18" t="s">
        <v>45</v>
      </c>
      <c r="C13" s="49">
        <v>-118.22000000000003</v>
      </c>
      <c r="D13" s="47">
        <v>1418.64</v>
      </c>
      <c r="E13" s="47">
        <v>1418.64</v>
      </c>
      <c r="F13" s="47">
        <f>C13-D13+E13</f>
        <v>-118.22000000000003</v>
      </c>
      <c r="G13" s="16" t="s">
        <v>54</v>
      </c>
      <c r="H13" s="16">
        <v>0.6</v>
      </c>
      <c r="I13" s="68">
        <f>H13*12*H20</f>
        <v>1668.9599999999998</v>
      </c>
    </row>
    <row r="14" spans="1:9" s="20" customFormat="1" ht="30" customHeight="1">
      <c r="A14" s="4">
        <v>4</v>
      </c>
      <c r="B14" s="18" t="s">
        <v>46</v>
      </c>
      <c r="C14" s="49">
        <v>-60.26999999999998</v>
      </c>
      <c r="D14" s="47">
        <v>723.24</v>
      </c>
      <c r="E14" s="47">
        <v>723.24</v>
      </c>
      <c r="F14" s="47">
        <f>C14-D14+E14</f>
        <v>-60.26999999999998</v>
      </c>
      <c r="G14" s="5"/>
      <c r="H14" s="5"/>
      <c r="I14" s="32"/>
    </row>
    <row r="15" spans="1:8" s="20" customFormat="1" ht="30" customHeight="1">
      <c r="A15" s="4">
        <v>5</v>
      </c>
      <c r="B15" s="18" t="s">
        <v>49</v>
      </c>
      <c r="C15" s="49">
        <v>-116.78999999999996</v>
      </c>
      <c r="D15" s="47">
        <v>1420.43</v>
      </c>
      <c r="E15" s="47">
        <v>1434.9</v>
      </c>
      <c r="F15" s="47">
        <f>C15-D15+E15</f>
        <v>-102.31999999999994</v>
      </c>
      <c r="G15" s="19"/>
      <c r="H15" s="19"/>
    </row>
    <row r="16" spans="1:6" ht="19.5" customHeight="1">
      <c r="A16" s="4"/>
      <c r="B16" s="18" t="s">
        <v>4</v>
      </c>
      <c r="C16" s="48">
        <f>SUM(C11:C15)</f>
        <v>-1992.0500000000009</v>
      </c>
      <c r="D16" s="48">
        <f>SUM(D11:D15)</f>
        <v>23923.550000000003</v>
      </c>
      <c r="E16" s="48">
        <f>SUM(E11:E15)</f>
        <v>23938.020000000004</v>
      </c>
      <c r="F16" s="48">
        <f>SUM(F11:F15)</f>
        <v>-1977.5800000000008</v>
      </c>
    </row>
    <row r="17" ht="11.25" customHeight="1"/>
    <row r="18" spans="1:6" ht="15.75">
      <c r="A18" s="89" t="s">
        <v>29</v>
      </c>
      <c r="B18" s="89"/>
      <c r="C18" s="89"/>
      <c r="D18" s="89"/>
      <c r="E18" s="89"/>
      <c r="F18" s="89"/>
    </row>
    <row r="19" spans="1:8" ht="15.75">
      <c r="A19" s="70"/>
      <c r="B19" s="70"/>
      <c r="C19" s="70"/>
      <c r="D19" s="70"/>
      <c r="E19" s="70"/>
      <c r="F19" s="70"/>
      <c r="H19" s="5" t="s">
        <v>30</v>
      </c>
    </row>
    <row r="20" spans="1:8" ht="33" customHeight="1">
      <c r="A20" s="17" t="s">
        <v>42</v>
      </c>
      <c r="B20" s="90" t="s">
        <v>6</v>
      </c>
      <c r="C20" s="90"/>
      <c r="D20" s="90"/>
      <c r="E20" s="90"/>
      <c r="F20" s="21" t="s">
        <v>17</v>
      </c>
      <c r="G20" s="22"/>
      <c r="H20" s="5">
        <f>D5</f>
        <v>231.8</v>
      </c>
    </row>
    <row r="21" spans="1:10" ht="18" customHeight="1">
      <c r="A21" s="23">
        <v>1</v>
      </c>
      <c r="B21" s="91" t="s">
        <v>8</v>
      </c>
      <c r="C21" s="91"/>
      <c r="D21" s="91"/>
      <c r="E21" s="92"/>
      <c r="F21" s="76">
        <f>I12</f>
        <v>8344.800000000001</v>
      </c>
      <c r="G21" s="12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87" t="s">
        <v>46</v>
      </c>
      <c r="C22" s="87"/>
      <c r="D22" s="87"/>
      <c r="E22" s="88"/>
      <c r="F22" s="76">
        <f>D14</f>
        <v>723.24</v>
      </c>
      <c r="G22" s="12"/>
    </row>
    <row r="23" spans="1:7" ht="18" customHeight="1">
      <c r="A23" s="25">
        <v>3</v>
      </c>
      <c r="B23" s="87" t="s">
        <v>50</v>
      </c>
      <c r="C23" s="87"/>
      <c r="D23" s="87"/>
      <c r="E23" s="88"/>
      <c r="F23" s="76">
        <f>I13</f>
        <v>1668.9599999999998</v>
      </c>
      <c r="G23" s="12"/>
    </row>
    <row r="24" spans="1:7" ht="18" customHeight="1">
      <c r="A24" s="25">
        <v>4</v>
      </c>
      <c r="B24" s="87" t="s">
        <v>12</v>
      </c>
      <c r="C24" s="87"/>
      <c r="D24" s="87"/>
      <c r="E24" s="88"/>
      <c r="F24" s="76">
        <f>F25+F26+F27</f>
        <v>492</v>
      </c>
      <c r="G24" s="12"/>
    </row>
    <row r="25" spans="1:7" ht="16.5" customHeight="1">
      <c r="A25" s="25" t="s">
        <v>13</v>
      </c>
      <c r="B25" s="87" t="s">
        <v>34</v>
      </c>
      <c r="C25" s="87"/>
      <c r="D25" s="87"/>
      <c r="E25" s="88"/>
      <c r="F25" s="76">
        <v>0</v>
      </c>
      <c r="G25" s="12"/>
    </row>
    <row r="26" spans="1:7" ht="16.5" customHeight="1">
      <c r="A26" s="25" t="s">
        <v>13</v>
      </c>
      <c r="B26" s="87" t="s">
        <v>35</v>
      </c>
      <c r="C26" s="87"/>
      <c r="D26" s="87"/>
      <c r="E26" s="88"/>
      <c r="F26" s="76">
        <f>F38</f>
        <v>492</v>
      </c>
      <c r="G26" s="12"/>
    </row>
    <row r="27" spans="1:7" ht="16.5" customHeight="1">
      <c r="A27" s="25" t="s">
        <v>13</v>
      </c>
      <c r="B27" s="87" t="s">
        <v>36</v>
      </c>
      <c r="C27" s="87"/>
      <c r="D27" s="87"/>
      <c r="E27" s="88"/>
      <c r="F27" s="76">
        <v>0</v>
      </c>
      <c r="G27" s="12"/>
    </row>
    <row r="28" spans="1:7" ht="17.25" customHeight="1">
      <c r="A28" s="25">
        <v>5</v>
      </c>
      <c r="B28" s="77" t="s">
        <v>49</v>
      </c>
      <c r="C28" s="77"/>
      <c r="D28" s="77"/>
      <c r="E28" s="77"/>
      <c r="F28" s="75">
        <f>D15</f>
        <v>1420.43</v>
      </c>
      <c r="G28" s="12"/>
    </row>
    <row r="29" spans="1:7" ht="17.25" customHeight="1">
      <c r="A29" s="25">
        <v>6</v>
      </c>
      <c r="B29" s="77" t="s">
        <v>53</v>
      </c>
      <c r="C29" s="77"/>
      <c r="D29" s="77"/>
      <c r="E29" s="77"/>
      <c r="F29" s="3">
        <f>D12+D13</f>
        <v>4311.4800000000005</v>
      </c>
      <c r="G29" s="12"/>
    </row>
    <row r="30" spans="1:7" s="28" customFormat="1" ht="21" customHeight="1">
      <c r="A30" s="26"/>
      <c r="B30" s="78" t="s">
        <v>14</v>
      </c>
      <c r="C30" s="78"/>
      <c r="D30" s="78"/>
      <c r="E30" s="78"/>
      <c r="F30" s="27">
        <f>F21+F22+F23+F24+F29+F28</f>
        <v>16960.91</v>
      </c>
      <c r="G30" s="9"/>
    </row>
    <row r="32" spans="1:6" ht="18" customHeight="1">
      <c r="A32" s="65" t="s">
        <v>88</v>
      </c>
      <c r="B32" s="65"/>
      <c r="C32" s="65"/>
      <c r="D32" s="65"/>
      <c r="E32" s="65"/>
      <c r="F32" s="3">
        <f>D7+D16-F30</f>
        <v>-8816.209999999995</v>
      </c>
    </row>
    <row r="33" spans="1:6" ht="20.25" customHeight="1">
      <c r="A33" s="65" t="s">
        <v>89</v>
      </c>
      <c r="B33" s="65"/>
      <c r="C33" s="65"/>
      <c r="D33" s="65"/>
      <c r="E33" s="65"/>
      <c r="F33" s="3">
        <f>F16</f>
        <v>-1977.5800000000008</v>
      </c>
    </row>
    <row r="34" spans="1:6" ht="18" customHeight="1" hidden="1" outlineLevel="1">
      <c r="A34" s="66" t="s">
        <v>81</v>
      </c>
      <c r="B34" s="66"/>
      <c r="C34" s="66"/>
      <c r="D34" s="66"/>
      <c r="E34" s="66"/>
      <c r="F34" s="3">
        <f>F32+F33</f>
        <v>-10793.789999999997</v>
      </c>
    </row>
    <row r="35" ht="11.25" customHeight="1" collapsed="1"/>
    <row r="37" spans="1:6" ht="15.75">
      <c r="A37" s="29" t="s">
        <v>25</v>
      </c>
      <c r="B37" s="29" t="s">
        <v>16</v>
      </c>
      <c r="C37" s="79" t="s">
        <v>37</v>
      </c>
      <c r="D37" s="80"/>
      <c r="E37" s="81"/>
      <c r="F37" s="29" t="s">
        <v>38</v>
      </c>
    </row>
    <row r="38" spans="1:6" ht="17.25" customHeight="1">
      <c r="A38" s="72"/>
      <c r="B38" s="73">
        <v>42431</v>
      </c>
      <c r="C38" s="82" t="s">
        <v>90</v>
      </c>
      <c r="D38" s="82"/>
      <c r="E38" s="82"/>
      <c r="F38" s="74">
        <v>492</v>
      </c>
    </row>
    <row r="39" spans="1:6" ht="15.75">
      <c r="A39" s="4"/>
      <c r="B39" s="6"/>
      <c r="C39" s="83"/>
      <c r="D39" s="84"/>
      <c r="E39" s="85"/>
      <c r="F39" s="7"/>
    </row>
    <row r="40" spans="1:6" s="28" customFormat="1" ht="15.75">
      <c r="A40" s="86" t="s">
        <v>39</v>
      </c>
      <c r="B40" s="86"/>
      <c r="C40" s="86"/>
      <c r="D40" s="86"/>
      <c r="E40" s="86"/>
      <c r="F40" s="30">
        <f>SUM(F38:F39)</f>
        <v>492</v>
      </c>
    </row>
  </sheetData>
  <sheetProtection/>
  <mergeCells count="18">
    <mergeCell ref="B29:E29"/>
    <mergeCell ref="B30:E30"/>
    <mergeCell ref="C37:E37"/>
    <mergeCell ref="C38:E38"/>
    <mergeCell ref="C39:E39"/>
    <mergeCell ref="A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0"/>
  <sheetViews>
    <sheetView view="pageBreakPreview" zoomScaleSheetLayoutView="100" zoomScalePageLayoutView="0" workbookViewId="0" topLeftCell="A15">
      <selection activeCell="C16" sqref="C16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9" t="s">
        <v>40</v>
      </c>
      <c r="B1" s="89"/>
      <c r="C1" s="89"/>
      <c r="D1" s="89"/>
      <c r="E1" s="89"/>
      <c r="F1" s="89"/>
      <c r="G1" s="69"/>
    </row>
    <row r="2" spans="1:8" ht="15.75">
      <c r="A2" s="89" t="s">
        <v>65</v>
      </c>
      <c r="B2" s="89"/>
      <c r="C2" s="89"/>
      <c r="D2" s="89"/>
      <c r="E2" s="89"/>
      <c r="F2" s="89"/>
      <c r="G2" s="9"/>
      <c r="H2" s="10"/>
    </row>
    <row r="3" ht="9" customHeight="1"/>
    <row r="4" spans="1:6" ht="15.75" hidden="1" outlineLevel="1">
      <c r="A4" s="12" t="s">
        <v>67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231.8</v>
      </c>
      <c r="E5" s="12" t="s">
        <v>19</v>
      </c>
      <c r="F5" s="12"/>
    </row>
    <row r="6" ht="9" customHeight="1" collapsed="1">
      <c r="D6" s="12"/>
    </row>
    <row r="7" spans="1:6" ht="15.75">
      <c r="A7" s="9"/>
      <c r="C7" s="9"/>
      <c r="D7" s="13"/>
      <c r="E7" s="9"/>
      <c r="F7" s="9"/>
    </row>
    <row r="8" spans="1:6" ht="15.75">
      <c r="A8" s="9" t="s">
        <v>22</v>
      </c>
      <c r="C8" s="12"/>
      <c r="D8" s="14">
        <f>C16</f>
        <v>-1966.52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41</v>
      </c>
    </row>
    <row r="11" spans="1:9" s="20" customFormat="1" ht="30" customHeight="1">
      <c r="A11" s="4">
        <v>1</v>
      </c>
      <c r="B11" s="18" t="s">
        <v>2</v>
      </c>
      <c r="C11" s="49">
        <v>-1455.7</v>
      </c>
      <c r="D11" s="47">
        <v>17468.4</v>
      </c>
      <c r="E11" s="47">
        <v>17468.4</v>
      </c>
      <c r="F11" s="47">
        <f>C11-D11+E11</f>
        <v>-1455.7000000000007</v>
      </c>
      <c r="G11" s="16" t="s">
        <v>43</v>
      </c>
      <c r="H11" s="16">
        <v>5.21</v>
      </c>
      <c r="I11" s="67">
        <f>H11*12*H20</f>
        <v>14492.136</v>
      </c>
    </row>
    <row r="12" spans="1:9" s="20" customFormat="1" ht="15.75">
      <c r="A12" s="4">
        <v>2</v>
      </c>
      <c r="B12" s="18" t="s">
        <v>3</v>
      </c>
      <c r="C12" s="49">
        <v>-241.07</v>
      </c>
      <c r="D12" s="47">
        <v>2892.84</v>
      </c>
      <c r="E12" s="47">
        <v>2892.84</v>
      </c>
      <c r="F12" s="47">
        <f>C12-D12+E12</f>
        <v>-241.07000000000016</v>
      </c>
      <c r="G12" s="16" t="s">
        <v>44</v>
      </c>
      <c r="H12" s="16">
        <v>3</v>
      </c>
      <c r="I12" s="68">
        <f>H12*12*H20</f>
        <v>8344.800000000001</v>
      </c>
    </row>
    <row r="13" spans="1:9" s="20" customFormat="1" ht="29.25" customHeight="1">
      <c r="A13" s="4">
        <v>3</v>
      </c>
      <c r="B13" s="18" t="s">
        <v>45</v>
      </c>
      <c r="C13" s="49">
        <v>-118.22</v>
      </c>
      <c r="D13" s="47">
        <v>1418.64</v>
      </c>
      <c r="E13" s="47">
        <v>1418.64</v>
      </c>
      <c r="F13" s="47">
        <f>C13-D13+E13</f>
        <v>-118.22000000000003</v>
      </c>
      <c r="G13" s="16" t="s">
        <v>54</v>
      </c>
      <c r="H13" s="16">
        <v>0.6</v>
      </c>
      <c r="I13" s="68">
        <f>H13*12*H20</f>
        <v>1668.9599999999998</v>
      </c>
    </row>
    <row r="14" spans="1:9" s="20" customFormat="1" ht="30" customHeight="1">
      <c r="A14" s="4">
        <v>4</v>
      </c>
      <c r="B14" s="18" t="s">
        <v>46</v>
      </c>
      <c r="C14" s="49">
        <v>-60.27</v>
      </c>
      <c r="D14" s="47">
        <v>723.24</v>
      </c>
      <c r="E14" s="47">
        <v>723.24</v>
      </c>
      <c r="F14" s="47">
        <f>C14-D14+E14</f>
        <v>-60.26999999999998</v>
      </c>
      <c r="G14" s="5"/>
      <c r="H14" s="5"/>
      <c r="I14" s="32"/>
    </row>
    <row r="15" spans="1:8" s="20" customFormat="1" ht="30" customHeight="1">
      <c r="A15" s="4">
        <v>5</v>
      </c>
      <c r="B15" s="18" t="s">
        <v>49</v>
      </c>
      <c r="C15" s="49">
        <v>-91.26</v>
      </c>
      <c r="D15" s="47">
        <v>1193.04</v>
      </c>
      <c r="E15" s="47">
        <v>1167.51</v>
      </c>
      <c r="F15" s="47">
        <f>C15-D15+E15</f>
        <v>-116.78999999999996</v>
      </c>
      <c r="G15" s="19"/>
      <c r="H15" s="19"/>
    </row>
    <row r="16" spans="1:6" ht="19.5" customHeight="1">
      <c r="A16" s="4"/>
      <c r="B16" s="18" t="s">
        <v>4</v>
      </c>
      <c r="C16" s="48">
        <f>SUM(C11:C15)</f>
        <v>-1966.52</v>
      </c>
      <c r="D16" s="48">
        <f>SUM(D11:D15)</f>
        <v>23696.160000000003</v>
      </c>
      <c r="E16" s="48">
        <f>SUM(E11:E15)</f>
        <v>23670.63</v>
      </c>
      <c r="F16" s="48">
        <f>SUM(F11:F15)</f>
        <v>-1992.0500000000009</v>
      </c>
    </row>
    <row r="17" ht="11.25" customHeight="1"/>
    <row r="18" spans="1:6" ht="15.75">
      <c r="A18" s="89" t="s">
        <v>29</v>
      </c>
      <c r="B18" s="89"/>
      <c r="C18" s="89"/>
      <c r="D18" s="89"/>
      <c r="E18" s="89"/>
      <c r="F18" s="89"/>
    </row>
    <row r="19" spans="1:8" ht="15.75">
      <c r="A19" s="69"/>
      <c r="B19" s="69"/>
      <c r="C19" s="69"/>
      <c r="D19" s="69"/>
      <c r="E19" s="69"/>
      <c r="F19" s="69"/>
      <c r="H19" s="5" t="s">
        <v>30</v>
      </c>
    </row>
    <row r="20" spans="1:8" ht="33" customHeight="1">
      <c r="A20" s="17" t="s">
        <v>42</v>
      </c>
      <c r="B20" s="90" t="s">
        <v>6</v>
      </c>
      <c r="C20" s="90"/>
      <c r="D20" s="90"/>
      <c r="E20" s="90"/>
      <c r="F20" s="21" t="s">
        <v>17</v>
      </c>
      <c r="G20" s="22"/>
      <c r="H20" s="5">
        <f>D5</f>
        <v>231.8</v>
      </c>
    </row>
    <row r="21" spans="1:10" ht="18" customHeight="1">
      <c r="A21" s="23">
        <v>1</v>
      </c>
      <c r="B21" s="91" t="s">
        <v>8</v>
      </c>
      <c r="C21" s="91"/>
      <c r="D21" s="91"/>
      <c r="E21" s="91"/>
      <c r="F21" s="1">
        <f>I12</f>
        <v>8344.800000000001</v>
      </c>
      <c r="G21" s="24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87" t="s">
        <v>46</v>
      </c>
      <c r="C22" s="87"/>
      <c r="D22" s="87"/>
      <c r="E22" s="87"/>
      <c r="F22" s="2">
        <f>D14</f>
        <v>723.24</v>
      </c>
      <c r="G22" s="24"/>
    </row>
    <row r="23" spans="1:7" ht="18" customHeight="1">
      <c r="A23" s="25">
        <v>3</v>
      </c>
      <c r="B23" s="87" t="s">
        <v>50</v>
      </c>
      <c r="C23" s="87"/>
      <c r="D23" s="87"/>
      <c r="E23" s="87"/>
      <c r="F23" s="2">
        <f>I13</f>
        <v>1668.9599999999998</v>
      </c>
      <c r="G23" s="24"/>
    </row>
    <row r="24" spans="1:7" ht="18" customHeight="1">
      <c r="A24" s="25">
        <v>4</v>
      </c>
      <c r="B24" s="87" t="s">
        <v>12</v>
      </c>
      <c r="C24" s="87"/>
      <c r="D24" s="87"/>
      <c r="E24" s="87"/>
      <c r="F24" s="2">
        <f>F25+F26+F27</f>
        <v>28648</v>
      </c>
      <c r="G24" s="24"/>
    </row>
    <row r="25" spans="1:7" ht="16.5" customHeight="1">
      <c r="A25" s="25" t="s">
        <v>13</v>
      </c>
      <c r="B25" s="87" t="s">
        <v>34</v>
      </c>
      <c r="C25" s="87"/>
      <c r="D25" s="87"/>
      <c r="E25" s="87"/>
      <c r="F25" s="3">
        <v>0</v>
      </c>
      <c r="G25" s="12"/>
    </row>
    <row r="26" spans="1:7" ht="16.5" customHeight="1">
      <c r="A26" s="25" t="s">
        <v>13</v>
      </c>
      <c r="B26" s="87" t="s">
        <v>35</v>
      </c>
      <c r="C26" s="87"/>
      <c r="D26" s="87"/>
      <c r="E26" s="87"/>
      <c r="F26" s="3">
        <v>0</v>
      </c>
      <c r="G26" s="12"/>
    </row>
    <row r="27" spans="1:7" ht="16.5" customHeight="1">
      <c r="A27" s="25" t="s">
        <v>13</v>
      </c>
      <c r="B27" s="87" t="s">
        <v>36</v>
      </c>
      <c r="C27" s="87"/>
      <c r="D27" s="87"/>
      <c r="E27" s="87"/>
      <c r="F27" s="3">
        <f>F38</f>
        <v>28648</v>
      </c>
      <c r="G27" s="12"/>
    </row>
    <row r="28" spans="1:7" ht="17.25" customHeight="1">
      <c r="A28" s="25">
        <v>5</v>
      </c>
      <c r="B28" s="77" t="s">
        <v>49</v>
      </c>
      <c r="C28" s="77"/>
      <c r="D28" s="77"/>
      <c r="E28" s="77"/>
      <c r="F28" s="3">
        <f>D15</f>
        <v>1193.04</v>
      </c>
      <c r="G28" s="12"/>
    </row>
    <row r="29" spans="1:7" ht="17.25" customHeight="1">
      <c r="A29" s="25">
        <v>6</v>
      </c>
      <c r="B29" s="77" t="s">
        <v>53</v>
      </c>
      <c r="C29" s="77"/>
      <c r="D29" s="77"/>
      <c r="E29" s="77"/>
      <c r="F29" s="3">
        <f>D12+D13</f>
        <v>4311.4800000000005</v>
      </c>
      <c r="G29" s="12"/>
    </row>
    <row r="30" spans="1:7" s="28" customFormat="1" ht="21" customHeight="1">
      <c r="A30" s="26"/>
      <c r="B30" s="78" t="s">
        <v>14</v>
      </c>
      <c r="C30" s="78"/>
      <c r="D30" s="78"/>
      <c r="E30" s="78"/>
      <c r="F30" s="27">
        <f>F21+F22+F23+F24+F29+F28</f>
        <v>44889.520000000004</v>
      </c>
      <c r="G30" s="9"/>
    </row>
    <row r="32" spans="1:6" ht="18" customHeight="1">
      <c r="A32" s="65" t="s">
        <v>82</v>
      </c>
      <c r="B32" s="65"/>
      <c r="C32" s="65"/>
      <c r="D32" s="65"/>
      <c r="E32" s="65"/>
      <c r="F32" s="3">
        <f>D7+D16-F30</f>
        <v>-21193.36</v>
      </c>
    </row>
    <row r="33" spans="1:6" ht="20.25" customHeight="1">
      <c r="A33" s="65" t="s">
        <v>80</v>
      </c>
      <c r="B33" s="65"/>
      <c r="C33" s="65"/>
      <c r="D33" s="65"/>
      <c r="E33" s="65"/>
      <c r="F33" s="3">
        <f>F16</f>
        <v>-1992.0500000000009</v>
      </c>
    </row>
    <row r="34" spans="1:6" ht="18" customHeight="1" hidden="1" outlineLevel="1">
      <c r="A34" s="66" t="s">
        <v>81</v>
      </c>
      <c r="B34" s="66"/>
      <c r="C34" s="66"/>
      <c r="D34" s="66"/>
      <c r="E34" s="66"/>
      <c r="F34" s="3">
        <f>F32+F33</f>
        <v>-23185.41</v>
      </c>
    </row>
    <row r="35" ht="11.25" customHeight="1" collapsed="1"/>
    <row r="37" spans="1:6" ht="15.75">
      <c r="A37" s="29" t="s">
        <v>25</v>
      </c>
      <c r="B37" s="29" t="s">
        <v>16</v>
      </c>
      <c r="C37" s="79" t="s">
        <v>37</v>
      </c>
      <c r="D37" s="80"/>
      <c r="E37" s="81"/>
      <c r="F37" s="29" t="s">
        <v>38</v>
      </c>
    </row>
    <row r="38" spans="1:6" s="64" customFormat="1" ht="30" customHeight="1">
      <c r="A38" s="61"/>
      <c r="B38" s="62">
        <v>42250</v>
      </c>
      <c r="C38" s="93" t="s">
        <v>79</v>
      </c>
      <c r="D38" s="94"/>
      <c r="E38" s="95"/>
      <c r="F38" s="63">
        <v>28648</v>
      </c>
    </row>
    <row r="39" spans="1:6" ht="15.75">
      <c r="A39" s="4"/>
      <c r="B39" s="6"/>
      <c r="C39" s="83"/>
      <c r="D39" s="84"/>
      <c r="E39" s="85"/>
      <c r="F39" s="7"/>
    </row>
    <row r="40" spans="1:6" s="28" customFormat="1" ht="15.75">
      <c r="A40" s="86" t="s">
        <v>39</v>
      </c>
      <c r="B40" s="86"/>
      <c r="C40" s="86"/>
      <c r="D40" s="86"/>
      <c r="E40" s="86"/>
      <c r="F40" s="30">
        <f>SUM(F38:F39)</f>
        <v>28648</v>
      </c>
    </row>
  </sheetData>
  <sheetProtection selectLockedCells="1" selectUnlockedCells="1"/>
  <mergeCells count="18">
    <mergeCell ref="B29:E29"/>
    <mergeCell ref="B30:E30"/>
    <mergeCell ref="C37:E37"/>
    <mergeCell ref="C38:E38"/>
    <mergeCell ref="C39:E39"/>
    <mergeCell ref="A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0"/>
  <sheetViews>
    <sheetView view="pageBreakPreview" zoomScaleSheetLayoutView="100" zoomScalePageLayoutView="0" workbookViewId="0" topLeftCell="A18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9" t="s">
        <v>40</v>
      </c>
      <c r="B1" s="89"/>
      <c r="C1" s="89"/>
      <c r="D1" s="89"/>
      <c r="E1" s="89"/>
      <c r="F1" s="89"/>
      <c r="G1" s="8"/>
    </row>
    <row r="2" spans="1:8" ht="15.75">
      <c r="A2" s="89" t="s">
        <v>65</v>
      </c>
      <c r="B2" s="89"/>
      <c r="C2" s="89"/>
      <c r="D2" s="89"/>
      <c r="E2" s="89"/>
      <c r="F2" s="89"/>
      <c r="G2" s="9"/>
      <c r="H2" s="10"/>
    </row>
    <row r="3" ht="9" customHeight="1"/>
    <row r="4" spans="1:6" ht="15.75" hidden="1" outlineLevel="1">
      <c r="A4" s="12" t="s">
        <v>67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231.8</v>
      </c>
      <c r="E5" s="12" t="s">
        <v>19</v>
      </c>
      <c r="F5" s="12"/>
    </row>
    <row r="6" ht="9" customHeight="1" collapsed="1">
      <c r="D6" s="12"/>
    </row>
    <row r="7" spans="1:6" ht="15.75">
      <c r="A7" s="9" t="s">
        <v>20</v>
      </c>
      <c r="C7" s="9"/>
      <c r="D7" s="13">
        <f>'2014'!B30</f>
        <v>5414.51</v>
      </c>
      <c r="E7" s="9" t="s">
        <v>21</v>
      </c>
      <c r="F7" s="9"/>
    </row>
    <row r="8" spans="1:6" ht="15.75">
      <c r="A8" s="9" t="s">
        <v>22</v>
      </c>
      <c r="C8" s="12"/>
      <c r="D8" s="14">
        <f>C16</f>
        <v>-1966.52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41</v>
      </c>
    </row>
    <row r="11" spans="1:9" s="20" customFormat="1" ht="30" customHeight="1">
      <c r="A11" s="4">
        <v>1</v>
      </c>
      <c r="B11" s="18" t="s">
        <v>2</v>
      </c>
      <c r="C11" s="49">
        <v>-1455.7</v>
      </c>
      <c r="D11" s="47">
        <v>17468.4</v>
      </c>
      <c r="E11" s="47">
        <v>17468.4</v>
      </c>
      <c r="F11" s="47">
        <f>C11-D11+E11</f>
        <v>-1455.7000000000007</v>
      </c>
      <c r="G11" s="16" t="s">
        <v>43</v>
      </c>
      <c r="H11" s="16">
        <v>5.21</v>
      </c>
      <c r="I11" s="67">
        <f>H11*12*H20</f>
        <v>14492.136</v>
      </c>
    </row>
    <row r="12" spans="1:9" s="20" customFormat="1" ht="15.75">
      <c r="A12" s="4">
        <v>2</v>
      </c>
      <c r="B12" s="18" t="s">
        <v>3</v>
      </c>
      <c r="C12" s="49">
        <v>-241.07</v>
      </c>
      <c r="D12" s="47">
        <v>2892.84</v>
      </c>
      <c r="E12" s="47">
        <v>2892.84</v>
      </c>
      <c r="F12" s="47">
        <f>C12-D12+E12</f>
        <v>-241.07000000000016</v>
      </c>
      <c r="G12" s="16" t="s">
        <v>44</v>
      </c>
      <c r="H12" s="16">
        <v>3</v>
      </c>
      <c r="I12" s="68">
        <f>H12*12*H20</f>
        <v>8344.800000000001</v>
      </c>
    </row>
    <row r="13" spans="1:9" s="20" customFormat="1" ht="29.25" customHeight="1">
      <c r="A13" s="4">
        <v>3</v>
      </c>
      <c r="B13" s="18" t="s">
        <v>45</v>
      </c>
      <c r="C13" s="49">
        <v>-118.22</v>
      </c>
      <c r="D13" s="47">
        <v>1418.64</v>
      </c>
      <c r="E13" s="47">
        <v>1418.64</v>
      </c>
      <c r="F13" s="47">
        <f>C13-D13+E13</f>
        <v>-118.22000000000003</v>
      </c>
      <c r="G13" s="16" t="s">
        <v>54</v>
      </c>
      <c r="H13" s="16">
        <v>0.6</v>
      </c>
      <c r="I13" s="68">
        <f>H13*12*H20</f>
        <v>1668.9599999999998</v>
      </c>
    </row>
    <row r="14" spans="1:9" s="20" customFormat="1" ht="30" customHeight="1">
      <c r="A14" s="4">
        <v>4</v>
      </c>
      <c r="B14" s="18" t="s">
        <v>46</v>
      </c>
      <c r="C14" s="49">
        <v>-60.27</v>
      </c>
      <c r="D14" s="47">
        <v>723.24</v>
      </c>
      <c r="E14" s="47">
        <v>723.24</v>
      </c>
      <c r="F14" s="47">
        <f>C14-D14+E14</f>
        <v>-60.26999999999998</v>
      </c>
      <c r="G14" s="5"/>
      <c r="H14" s="5"/>
      <c r="I14" s="32"/>
    </row>
    <row r="15" spans="1:8" s="20" customFormat="1" ht="30" customHeight="1">
      <c r="A15" s="4">
        <v>5</v>
      </c>
      <c r="B15" s="18" t="s">
        <v>49</v>
      </c>
      <c r="C15" s="49">
        <v>-91.26</v>
      </c>
      <c r="D15" s="47">
        <v>1193.04</v>
      </c>
      <c r="E15" s="47">
        <v>1167.51</v>
      </c>
      <c r="F15" s="47">
        <f>C15-D15+E15</f>
        <v>-116.78999999999996</v>
      </c>
      <c r="G15" s="19"/>
      <c r="H15" s="19"/>
    </row>
    <row r="16" spans="1:6" ht="19.5" customHeight="1">
      <c r="A16" s="4"/>
      <c r="B16" s="18" t="s">
        <v>4</v>
      </c>
      <c r="C16" s="48">
        <f>SUM(C11:C15)</f>
        <v>-1966.52</v>
      </c>
      <c r="D16" s="48">
        <f>SUM(D11:D15)</f>
        <v>23696.160000000003</v>
      </c>
      <c r="E16" s="48">
        <f>SUM(E11:E15)</f>
        <v>23670.63</v>
      </c>
      <c r="F16" s="48">
        <f>SUM(F11:F15)</f>
        <v>-1992.0500000000009</v>
      </c>
    </row>
    <row r="17" ht="11.25" customHeight="1"/>
    <row r="18" spans="1:6" ht="15.75">
      <c r="A18" s="89" t="s">
        <v>29</v>
      </c>
      <c r="B18" s="89"/>
      <c r="C18" s="89"/>
      <c r="D18" s="89"/>
      <c r="E18" s="89"/>
      <c r="F18" s="89"/>
    </row>
    <row r="19" spans="1:8" ht="15.75">
      <c r="A19" s="31"/>
      <c r="B19" s="8"/>
      <c r="C19" s="8"/>
      <c r="D19" s="8"/>
      <c r="E19" s="8"/>
      <c r="F19" s="8"/>
      <c r="H19" s="5" t="s">
        <v>30</v>
      </c>
    </row>
    <row r="20" spans="1:8" ht="33" customHeight="1">
      <c r="A20" s="17" t="s">
        <v>42</v>
      </c>
      <c r="B20" s="90" t="s">
        <v>6</v>
      </c>
      <c r="C20" s="90"/>
      <c r="D20" s="90"/>
      <c r="E20" s="90"/>
      <c r="F20" s="21" t="s">
        <v>17</v>
      </c>
      <c r="G20" s="22"/>
      <c r="H20" s="5">
        <f>D5</f>
        <v>231.8</v>
      </c>
    </row>
    <row r="21" spans="1:10" ht="18" customHeight="1">
      <c r="A21" s="23">
        <v>1</v>
      </c>
      <c r="B21" s="91" t="s">
        <v>8</v>
      </c>
      <c r="C21" s="91"/>
      <c r="D21" s="91"/>
      <c r="E21" s="91"/>
      <c r="F21" s="1">
        <f>I12</f>
        <v>8344.800000000001</v>
      </c>
      <c r="G21" s="24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87" t="s">
        <v>46</v>
      </c>
      <c r="C22" s="87"/>
      <c r="D22" s="87"/>
      <c r="E22" s="87"/>
      <c r="F22" s="2">
        <f>D14</f>
        <v>723.24</v>
      </c>
      <c r="G22" s="24"/>
    </row>
    <row r="23" spans="1:7" ht="18" customHeight="1">
      <c r="A23" s="25">
        <v>3</v>
      </c>
      <c r="B23" s="87" t="s">
        <v>50</v>
      </c>
      <c r="C23" s="87"/>
      <c r="D23" s="87"/>
      <c r="E23" s="87"/>
      <c r="F23" s="2">
        <f>I13</f>
        <v>1668.9599999999998</v>
      </c>
      <c r="G23" s="24"/>
    </row>
    <row r="24" spans="1:7" ht="18" customHeight="1">
      <c r="A24" s="25">
        <v>4</v>
      </c>
      <c r="B24" s="87" t="s">
        <v>12</v>
      </c>
      <c r="C24" s="87"/>
      <c r="D24" s="87"/>
      <c r="E24" s="87"/>
      <c r="F24" s="2">
        <f>F25+F26+F27</f>
        <v>28648</v>
      </c>
      <c r="G24" s="24"/>
    </row>
    <row r="25" spans="1:7" ht="16.5" customHeight="1">
      <c r="A25" s="25" t="s">
        <v>13</v>
      </c>
      <c r="B25" s="87" t="s">
        <v>34</v>
      </c>
      <c r="C25" s="87"/>
      <c r="D25" s="87"/>
      <c r="E25" s="87"/>
      <c r="F25" s="3">
        <v>0</v>
      </c>
      <c r="G25" s="12"/>
    </row>
    <row r="26" spans="1:7" ht="16.5" customHeight="1">
      <c r="A26" s="25" t="s">
        <v>13</v>
      </c>
      <c r="B26" s="87" t="s">
        <v>35</v>
      </c>
      <c r="C26" s="87"/>
      <c r="D26" s="87"/>
      <c r="E26" s="87"/>
      <c r="F26" s="3">
        <v>0</v>
      </c>
      <c r="G26" s="12"/>
    </row>
    <row r="27" spans="1:7" ht="16.5" customHeight="1">
      <c r="A27" s="25" t="s">
        <v>13</v>
      </c>
      <c r="B27" s="87" t="s">
        <v>36</v>
      </c>
      <c r="C27" s="87"/>
      <c r="D27" s="87"/>
      <c r="E27" s="87"/>
      <c r="F27" s="3">
        <f>F38</f>
        <v>28648</v>
      </c>
      <c r="G27" s="12"/>
    </row>
    <row r="28" spans="1:7" ht="17.25" customHeight="1">
      <c r="A28" s="25">
        <v>5</v>
      </c>
      <c r="B28" s="77" t="s">
        <v>49</v>
      </c>
      <c r="C28" s="77"/>
      <c r="D28" s="77"/>
      <c r="E28" s="77"/>
      <c r="F28" s="3">
        <f>D15</f>
        <v>1193.04</v>
      </c>
      <c r="G28" s="12"/>
    </row>
    <row r="29" spans="1:7" ht="17.25" customHeight="1">
      <c r="A29" s="25">
        <v>6</v>
      </c>
      <c r="B29" s="77" t="s">
        <v>53</v>
      </c>
      <c r="C29" s="77"/>
      <c r="D29" s="77"/>
      <c r="E29" s="77"/>
      <c r="F29" s="3">
        <f>D12+D13</f>
        <v>4311.4800000000005</v>
      </c>
      <c r="G29" s="12"/>
    </row>
    <row r="30" spans="1:7" s="28" customFormat="1" ht="21" customHeight="1">
      <c r="A30" s="26"/>
      <c r="B30" s="78" t="s">
        <v>14</v>
      </c>
      <c r="C30" s="78"/>
      <c r="D30" s="78"/>
      <c r="E30" s="78"/>
      <c r="F30" s="27">
        <f>F21+F22+F23+F24+F29+F28</f>
        <v>44889.520000000004</v>
      </c>
      <c r="G30" s="9"/>
    </row>
    <row r="32" spans="1:6" ht="18" customHeight="1">
      <c r="A32" s="65" t="s">
        <v>82</v>
      </c>
      <c r="B32" s="65"/>
      <c r="C32" s="65"/>
      <c r="D32" s="65"/>
      <c r="E32" s="65"/>
      <c r="F32" s="3">
        <f>D7+D16-F30</f>
        <v>-15778.849999999999</v>
      </c>
    </row>
    <row r="33" spans="1:6" ht="20.25" customHeight="1">
      <c r="A33" s="65" t="s">
        <v>80</v>
      </c>
      <c r="B33" s="65"/>
      <c r="C33" s="65"/>
      <c r="D33" s="65"/>
      <c r="E33" s="65"/>
      <c r="F33" s="3">
        <f>F16</f>
        <v>-1992.0500000000009</v>
      </c>
    </row>
    <row r="34" spans="1:6" ht="18" customHeight="1" hidden="1" outlineLevel="1">
      <c r="A34" s="66" t="s">
        <v>81</v>
      </c>
      <c r="B34" s="66"/>
      <c r="C34" s="66"/>
      <c r="D34" s="66"/>
      <c r="E34" s="66"/>
      <c r="F34" s="3">
        <f>F32+F33</f>
        <v>-17770.899999999998</v>
      </c>
    </row>
    <row r="35" ht="11.25" customHeight="1" collapsed="1"/>
    <row r="37" spans="1:6" ht="15.75">
      <c r="A37" s="29" t="s">
        <v>25</v>
      </c>
      <c r="B37" s="29" t="s">
        <v>16</v>
      </c>
      <c r="C37" s="79" t="s">
        <v>37</v>
      </c>
      <c r="D37" s="80"/>
      <c r="E37" s="81"/>
      <c r="F37" s="29" t="s">
        <v>38</v>
      </c>
    </row>
    <row r="38" spans="1:6" s="64" customFormat="1" ht="30" customHeight="1">
      <c r="A38" s="61"/>
      <c r="B38" s="62">
        <v>42250</v>
      </c>
      <c r="C38" s="93" t="s">
        <v>79</v>
      </c>
      <c r="D38" s="94"/>
      <c r="E38" s="95"/>
      <c r="F38" s="63">
        <v>28648</v>
      </c>
    </row>
    <row r="39" spans="1:6" ht="15.75">
      <c r="A39" s="4"/>
      <c r="B39" s="6"/>
      <c r="C39" s="83"/>
      <c r="D39" s="84"/>
      <c r="E39" s="85"/>
      <c r="F39" s="7"/>
    </row>
    <row r="40" spans="1:6" s="28" customFormat="1" ht="15.75">
      <c r="A40" s="86" t="s">
        <v>39</v>
      </c>
      <c r="B40" s="86"/>
      <c r="C40" s="86"/>
      <c r="D40" s="86"/>
      <c r="E40" s="86"/>
      <c r="F40" s="30">
        <f>SUM(F38:F39)</f>
        <v>28648</v>
      </c>
    </row>
  </sheetData>
  <sheetProtection selectLockedCells="1" selectUnlockedCells="1"/>
  <mergeCells count="18">
    <mergeCell ref="C39:E39"/>
    <mergeCell ref="A40:E40"/>
    <mergeCell ref="C37:E37"/>
    <mergeCell ref="C38:E38"/>
    <mergeCell ref="B30:E30"/>
    <mergeCell ref="B23:E23"/>
    <mergeCell ref="B24:E24"/>
    <mergeCell ref="B25:E25"/>
    <mergeCell ref="B26:E26"/>
    <mergeCell ref="B27:E27"/>
    <mergeCell ref="B29:E29"/>
    <mergeCell ref="A1:F1"/>
    <mergeCell ref="A2:F2"/>
    <mergeCell ref="A18:F18"/>
    <mergeCell ref="B20:E20"/>
    <mergeCell ref="B21:E21"/>
    <mergeCell ref="B22:E22"/>
    <mergeCell ref="B28:E28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PageLayoutView="0" workbookViewId="0" topLeftCell="A25">
      <selection activeCell="E14" sqref="E14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96" t="s">
        <v>55</v>
      </c>
      <c r="B1" s="96"/>
      <c r="C1" s="96"/>
      <c r="D1" s="96"/>
      <c r="E1" s="96"/>
    </row>
    <row r="2" spans="1:5" ht="18.75">
      <c r="A2" s="96" t="s">
        <v>66</v>
      </c>
      <c r="B2" s="96"/>
      <c r="C2" s="96"/>
      <c r="D2" s="96"/>
      <c r="E2" s="96"/>
    </row>
    <row r="3" ht="18.75">
      <c r="A3" s="33"/>
    </row>
    <row r="4" ht="18.75">
      <c r="A4" s="33" t="s">
        <v>67</v>
      </c>
    </row>
    <row r="5" ht="18.75">
      <c r="A5" s="33" t="s">
        <v>68</v>
      </c>
    </row>
    <row r="6" ht="18.75">
      <c r="A6" s="40"/>
    </row>
    <row r="7" ht="16.5" thickBot="1">
      <c r="A7" s="34" t="s">
        <v>69</v>
      </c>
    </row>
    <row r="8" spans="1:5" ht="50.25" customHeight="1" thickBot="1">
      <c r="A8" s="35"/>
      <c r="B8" s="36" t="s">
        <v>56</v>
      </c>
      <c r="C8" s="36" t="s">
        <v>0</v>
      </c>
      <c r="D8" s="36" t="s">
        <v>1</v>
      </c>
      <c r="E8" s="36" t="s">
        <v>22</v>
      </c>
    </row>
    <row r="9" spans="1:5" ht="19.5" thickBot="1">
      <c r="A9" s="37" t="s">
        <v>2</v>
      </c>
      <c r="B9" s="38">
        <v>1455.7</v>
      </c>
      <c r="C9" s="38">
        <v>17468.4</v>
      </c>
      <c r="D9" s="38">
        <v>17468.4</v>
      </c>
      <c r="E9" s="38">
        <v>1455.7</v>
      </c>
    </row>
    <row r="10" spans="1:5" ht="19.5" thickBot="1">
      <c r="A10" s="37" t="s">
        <v>3</v>
      </c>
      <c r="B10" s="38">
        <v>241.07</v>
      </c>
      <c r="C10" s="38">
        <v>2892.84</v>
      </c>
      <c r="D10" s="38">
        <v>2892.84</v>
      </c>
      <c r="E10" s="38">
        <v>241.07</v>
      </c>
    </row>
    <row r="11" spans="1:5" ht="38.25" thickBot="1">
      <c r="A11" s="37" t="s">
        <v>45</v>
      </c>
      <c r="B11" s="38">
        <v>210.97</v>
      </c>
      <c r="C11" s="38">
        <v>1418.64</v>
      </c>
      <c r="D11" s="38">
        <v>1511.39</v>
      </c>
      <c r="E11" s="38">
        <v>118.22</v>
      </c>
    </row>
    <row r="12" spans="1:5" ht="24" customHeight="1" thickBot="1">
      <c r="A12" s="37" t="s">
        <v>61</v>
      </c>
      <c r="B12" s="38">
        <v>60.27</v>
      </c>
      <c r="C12" s="38">
        <v>723.24</v>
      </c>
      <c r="D12" s="38">
        <v>723.24</v>
      </c>
      <c r="E12" s="38">
        <v>60.27</v>
      </c>
    </row>
    <row r="13" spans="1:5" ht="38.25" thickBot="1">
      <c r="A13" s="37" t="s">
        <v>49</v>
      </c>
      <c r="B13" s="38">
        <v>0</v>
      </c>
      <c r="C13" s="38">
        <v>617.5</v>
      </c>
      <c r="D13" s="38">
        <v>526.24</v>
      </c>
      <c r="E13" s="38">
        <v>91.26</v>
      </c>
    </row>
    <row r="14" spans="1:5" ht="19.5" thickBot="1">
      <c r="A14" s="37" t="s">
        <v>4</v>
      </c>
      <c r="B14" s="39">
        <v>1968.01</v>
      </c>
      <c r="C14" s="39">
        <f>SUM(C9:C13)</f>
        <v>23120.620000000003</v>
      </c>
      <c r="D14" s="39">
        <v>23122.11</v>
      </c>
      <c r="E14" s="39">
        <f>SUM(E9:E13)</f>
        <v>1966.52</v>
      </c>
    </row>
    <row r="15" ht="15">
      <c r="A15" s="45"/>
    </row>
    <row r="16" ht="15">
      <c r="A16" s="45"/>
    </row>
    <row r="17" ht="19.5" thickBot="1">
      <c r="A17" s="40" t="s">
        <v>5</v>
      </c>
    </row>
    <row r="18" spans="1:3" ht="38.25" thickBot="1">
      <c r="A18" s="41" t="s">
        <v>47</v>
      </c>
      <c r="B18" s="36" t="s">
        <v>6</v>
      </c>
      <c r="C18" s="36" t="s">
        <v>17</v>
      </c>
    </row>
    <row r="19" spans="1:3" ht="19.5" thickBot="1">
      <c r="A19" s="42" t="s">
        <v>7</v>
      </c>
      <c r="B19" s="43" t="s">
        <v>3</v>
      </c>
      <c r="C19" s="38">
        <v>4311.48</v>
      </c>
    </row>
    <row r="20" spans="1:3" ht="38.25" thickBot="1">
      <c r="A20" s="42" t="s">
        <v>9</v>
      </c>
      <c r="B20" s="43" t="s">
        <v>61</v>
      </c>
      <c r="C20" s="38">
        <v>723.24</v>
      </c>
    </row>
    <row r="21" spans="1:3" ht="38.25" thickBot="1">
      <c r="A21" s="42" t="s">
        <v>10</v>
      </c>
      <c r="B21" s="43" t="s">
        <v>49</v>
      </c>
      <c r="C21" s="38">
        <v>91.26</v>
      </c>
    </row>
    <row r="22" spans="1:3" ht="19.5" thickBot="1">
      <c r="A22" s="42" t="s">
        <v>11</v>
      </c>
      <c r="B22" s="43" t="s">
        <v>50</v>
      </c>
      <c r="C22" s="38">
        <v>1668.96</v>
      </c>
    </row>
    <row r="23" spans="1:3" ht="19.5" thickBot="1">
      <c r="A23" s="42" t="s">
        <v>51</v>
      </c>
      <c r="B23" s="43" t="s">
        <v>8</v>
      </c>
      <c r="C23" s="38">
        <v>8344.8</v>
      </c>
    </row>
    <row r="24" spans="1:3" ht="38.25" thickBot="1">
      <c r="A24" s="42" t="s">
        <v>52</v>
      </c>
      <c r="B24" s="43" t="s">
        <v>12</v>
      </c>
      <c r="C24" s="38">
        <v>4750</v>
      </c>
    </row>
    <row r="25" spans="1:3" ht="38.25" thickBot="1">
      <c r="A25" s="42" t="s">
        <v>13</v>
      </c>
      <c r="B25" s="43" t="s">
        <v>70</v>
      </c>
      <c r="C25" s="38">
        <v>179</v>
      </c>
    </row>
    <row r="26" spans="1:3" ht="38.25" thickBot="1">
      <c r="A26" s="42" t="s">
        <v>13</v>
      </c>
      <c r="B26" s="43" t="s">
        <v>71</v>
      </c>
      <c r="C26" s="38">
        <v>3700</v>
      </c>
    </row>
    <row r="27" spans="1:3" ht="19.5" thickBot="1">
      <c r="A27" s="42" t="s">
        <v>13</v>
      </c>
      <c r="B27" s="43" t="s">
        <v>72</v>
      </c>
      <c r="C27" s="38">
        <v>871</v>
      </c>
    </row>
    <row r="28" spans="1:3" ht="38.25" thickBot="1">
      <c r="A28" s="37"/>
      <c r="B28" s="44" t="s">
        <v>48</v>
      </c>
      <c r="C28" s="39">
        <v>19889.74</v>
      </c>
    </row>
    <row r="29" ht="15.75" thickBot="1">
      <c r="A29" s="45"/>
    </row>
    <row r="30" spans="1:2" ht="57" thickBot="1">
      <c r="A30" s="50" t="s">
        <v>57</v>
      </c>
      <c r="B30" s="36">
        <v>5414.51</v>
      </c>
    </row>
    <row r="31" spans="1:2" ht="57" thickBot="1">
      <c r="A31" s="37" t="s">
        <v>58</v>
      </c>
      <c r="B31" s="39">
        <v>1440.28</v>
      </c>
    </row>
    <row r="32" spans="1:2" ht="38.25" thickBot="1">
      <c r="A32" s="42" t="s">
        <v>15</v>
      </c>
      <c r="B32" s="39" t="s">
        <v>73</v>
      </c>
    </row>
    <row r="33" spans="1:2" ht="38.25" thickBot="1">
      <c r="A33" s="42" t="s">
        <v>59</v>
      </c>
      <c r="B33" s="39">
        <v>1455.7</v>
      </c>
    </row>
    <row r="34" ht="15">
      <c r="A34" s="45"/>
    </row>
    <row r="35" ht="15.75">
      <c r="A35" s="46" t="s">
        <v>74</v>
      </c>
    </row>
    <row r="36" ht="15">
      <c r="A36" s="45"/>
    </row>
    <row r="37" ht="15">
      <c r="A37" s="45"/>
    </row>
    <row r="38" ht="15">
      <c r="A38" s="45"/>
    </row>
    <row r="39" ht="18.75">
      <c r="A39" s="52"/>
    </row>
    <row r="40" ht="18.75">
      <c r="A40" s="52"/>
    </row>
    <row r="41" ht="18.75">
      <c r="A41" s="52" t="s">
        <v>62</v>
      </c>
    </row>
    <row r="42" ht="16.5" thickBot="1">
      <c r="A42" s="46"/>
    </row>
    <row r="43" spans="1:3" ht="15.75" thickBot="1">
      <c r="A43" s="53" t="s">
        <v>16</v>
      </c>
      <c r="B43" s="51" t="s">
        <v>37</v>
      </c>
      <c r="C43" s="51" t="s">
        <v>60</v>
      </c>
    </row>
    <row r="44" spans="1:3" ht="15.75" thickBot="1">
      <c r="A44" s="55" t="s">
        <v>75</v>
      </c>
      <c r="B44" s="56" t="s">
        <v>76</v>
      </c>
      <c r="C44" s="54">
        <v>179</v>
      </c>
    </row>
    <row r="45" spans="1:3" ht="30.75" thickBot="1">
      <c r="A45" s="55" t="s">
        <v>63</v>
      </c>
      <c r="B45" s="56" t="s">
        <v>71</v>
      </c>
      <c r="C45" s="57">
        <v>3700</v>
      </c>
    </row>
    <row r="46" spans="1:3" ht="15.75" thickBot="1">
      <c r="A46" s="55" t="s">
        <v>64</v>
      </c>
      <c r="B46" s="56" t="s">
        <v>76</v>
      </c>
      <c r="C46" s="57">
        <v>179</v>
      </c>
    </row>
    <row r="47" spans="1:3" ht="15.75" thickBot="1">
      <c r="A47" s="58" t="s">
        <v>77</v>
      </c>
      <c r="B47" s="59" t="s">
        <v>78</v>
      </c>
      <c r="C47" s="60">
        <v>871</v>
      </c>
    </row>
    <row r="48" ht="18.75">
      <c r="A48" s="52"/>
    </row>
    <row r="49" ht="18.75">
      <c r="A49" s="52"/>
    </row>
    <row r="50" ht="18.75">
      <c r="A50" s="52"/>
    </row>
  </sheetData>
  <sheetProtection/>
  <mergeCells count="2">
    <mergeCell ref="A1:E1"/>
    <mergeCell ref="A2:E2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2017-09-12T13:19:12Z</cp:lastPrinted>
  <dcterms:created xsi:type="dcterms:W3CDTF">2015-10-12T10:40:12Z</dcterms:created>
  <dcterms:modified xsi:type="dcterms:W3CDTF">2018-03-21T17:20:30Z</dcterms:modified>
  <cp:category/>
  <cp:version/>
  <cp:contentType/>
  <cp:contentStatus/>
</cp:coreProperties>
</file>