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</sheets>
  <definedNames>
    <definedName name="_xlnm.Print_Area" localSheetId="2">'2015'!$A$1:$F$29</definedName>
  </definedNames>
  <calcPr fullCalcOnLoad="1" refMode="R1C1"/>
</workbook>
</file>

<file path=xl/sharedStrings.xml><?xml version="1.0" encoding="utf-8"?>
<sst xmlns="http://schemas.openxmlformats.org/spreadsheetml/2006/main" count="153" uniqueCount="64">
  <si>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</si>
  <si>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</si>
  <si>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</si>
  <si>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</si>
  <si>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</si>
  <si>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</si>
  <si>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</si>
  <si>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</si>
  <si>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</si>
  <si>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</si>
  <si>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</si>
  <si>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</si>
  <si>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</si>
  <si>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</si>
  <si>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</si>
  <si>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</si>
  <si>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</si>
  <si>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</si>
  <si>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</si>
  <si>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</si>
  <si>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</si>
  <si>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</si>
  <si>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</si>
  <si>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</si>
  <si>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</si>
  <si>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</si>
  <si>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</si>
  <si>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</si>
  <si>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</si>
  <si>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</si>
  <si>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</si>
  <si>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</si>
  <si>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</si>
  <si>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</si>
  <si>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</si>
  <si>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</si>
  <si>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Вывоз и складирование ТБО</t>
  </si>
  <si>
    <t>двор</t>
  </si>
  <si>
    <t>Вывоз КГМ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</si>
  <si>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</si>
  <si>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</si>
  <si>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</si>
  <si>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Ул. Тамбовская, д. 13-15</t>
  </si>
  <si>
    <t>В управлении ООО «УК Старый Город» - 01.10.15  года</t>
  </si>
  <si>
    <t>Задолженность на 01.10.2015 г.</t>
  </si>
  <si>
    <t>Остаток на 01.10.2015г</t>
  </si>
  <si>
    <t>Персонифицированный учет МКД  за  2016 г.</t>
  </si>
  <si>
    <t>Остаток на 01.01.2016г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</si>
  <si>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</si>
  <si>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</si>
  <si>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</si>
  <si>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</si>
  <si>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Осмотр чердачных и подвальных помещений, сис водоснабжения</t>
  </si>
  <si>
    <t>Аварийные работы</t>
  </si>
  <si>
    <t>Персонифицированный учет МКД  за  2017 г.</t>
  </si>
  <si>
    <t>Остаток на 01.01.2017г</t>
  </si>
  <si>
    <t>Задолженность на 01.10.2017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</si>
  <si>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</si>
  <si>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</si>
  <si>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</si>
  <si>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</si>
  <si>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Задолженность на 01.10.2016 г.</t>
  </si>
  <si>
    <t>кгм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</si>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</sst>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40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5" borderId="11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14" fontId="2" fillId="5" borderId="11" xfId="0" applyNumberFormat="1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/>
    </xf>
    <xf numFmtId="4" fontId="1" fillId="33" borderId="11" xfId="0" applyNumberFormat="1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vertical="center" wrapText="1"/>
    </xf>
    <xf numFmtId="0" fontId="1" fillId="33" borderId="25" xfId="0" applyFont="1" applyFill="1" applyBorder="1" applyAlignment="1">
      <alignment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41" fillId="33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1">
      <selection activeCell="F26" sqref="F26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60" t="s">
        <v>54</v>
      </c>
      <c r="B1" s="60"/>
      <c r="C1" s="60"/>
      <c r="D1" s="60"/>
      <c r="E1" s="60"/>
      <c r="F1" s="60"/>
      <c r="G1" s="41"/>
    </row>
    <row r="2" spans="1:8" ht="15.75">
      <c r="A2" s="60" t="s">
        <v>42</v>
      </c>
      <c r="B2" s="60"/>
      <c r="C2" s="60"/>
      <c r="D2" s="60"/>
      <c r="E2" s="60"/>
      <c r="F2" s="60"/>
      <c r="G2" s="7"/>
      <c r="H2" s="8"/>
    </row>
    <row r="3" ht="6" customHeight="1"/>
    <row r="4" spans="1:6" ht="2.25" customHeight="1" hidden="1" outlineLevel="1">
      <c r="A4" s="10" t="s">
        <v>43</v>
      </c>
      <c r="C4" s="10"/>
      <c r="D4" s="10"/>
      <c r="E4" s="10"/>
      <c r="F4" s="10"/>
    </row>
    <row r="5" spans="1:6" ht="10.5" customHeight="1" outlineLevel="1">
      <c r="A5" s="10" t="s">
        <v>11</v>
      </c>
      <c r="C5" s="10"/>
      <c r="D5" s="10">
        <v>159.5</v>
      </c>
      <c r="E5" s="10" t="s">
        <v>12</v>
      </c>
      <c r="F5" s="10"/>
    </row>
    <row r="6" spans="1:9" ht="13.5" customHeight="1">
      <c r="A6" s="7" t="s">
        <v>55</v>
      </c>
      <c r="D6" s="11">
        <f>'2016'!F27</f>
        <v>10746.755000000001</v>
      </c>
      <c r="E6" s="3" t="s">
        <v>13</v>
      </c>
      <c r="I6" s="24"/>
    </row>
    <row r="7" spans="1:6" ht="15.75">
      <c r="A7" s="7" t="s">
        <v>56</v>
      </c>
      <c r="C7" s="10"/>
      <c r="D7" s="11">
        <f>C13</f>
        <v>-15101.679999999997</v>
      </c>
      <c r="E7" s="10" t="s">
        <v>13</v>
      </c>
      <c r="F7" s="10"/>
    </row>
    <row r="8" spans="2:6" ht="15.75">
      <c r="B8" s="10"/>
      <c r="C8" s="10"/>
      <c r="D8" s="10"/>
      <c r="E8" s="10"/>
      <c r="F8" s="12" t="s">
        <v>14</v>
      </c>
    </row>
    <row r="9" spans="1:6" s="9" customFormat="1" ht="28.5" customHeight="1">
      <c r="A9" s="2" t="s">
        <v>15</v>
      </c>
      <c r="B9" s="13" t="s">
        <v>16</v>
      </c>
      <c r="C9" s="14" t="s">
        <v>57</v>
      </c>
      <c r="D9" s="14" t="s">
        <v>0</v>
      </c>
      <c r="E9" s="14" t="s">
        <v>18</v>
      </c>
      <c r="F9" s="14" t="s">
        <v>58</v>
      </c>
    </row>
    <row r="10" spans="1:9" s="16" customFormat="1" ht="30" customHeight="1">
      <c r="A10" s="2">
        <v>1</v>
      </c>
      <c r="B10" s="15" t="s">
        <v>1</v>
      </c>
      <c r="C10" s="31">
        <v>-12537.739999999996</v>
      </c>
      <c r="D10" s="29">
        <v>18718.92</v>
      </c>
      <c r="E10" s="29">
        <v>8966.28</v>
      </c>
      <c r="F10" s="29">
        <f>C10-D10+E10</f>
        <v>-22290.379999999997</v>
      </c>
      <c r="G10" s="3" t="s">
        <v>33</v>
      </c>
      <c r="H10" s="3">
        <v>9.78</v>
      </c>
      <c r="I10" s="24">
        <f>H10*3*H17</f>
        <v>4679.73</v>
      </c>
    </row>
    <row r="11" spans="1:9" s="16" customFormat="1" ht="15.75">
      <c r="A11" s="2">
        <v>2</v>
      </c>
      <c r="B11" s="15" t="s">
        <v>2</v>
      </c>
      <c r="C11" s="31">
        <v>-1910.18</v>
      </c>
      <c r="D11" s="29">
        <v>2851.92</v>
      </c>
      <c r="E11" s="29">
        <v>1366.08</v>
      </c>
      <c r="F11" s="29">
        <f>C11-D11+E11</f>
        <v>-3396.0200000000004</v>
      </c>
      <c r="G11" s="10" t="s">
        <v>34</v>
      </c>
      <c r="H11" s="3">
        <v>3.9</v>
      </c>
      <c r="I11" s="23">
        <f>H11*12*H17</f>
        <v>7464.599999999999</v>
      </c>
    </row>
    <row r="12" spans="1:9" s="16" customFormat="1" ht="29.25" customHeight="1">
      <c r="A12" s="2">
        <v>3</v>
      </c>
      <c r="B12" s="15" t="s">
        <v>35</v>
      </c>
      <c r="C12" s="31">
        <v>-653.76</v>
      </c>
      <c r="D12" s="29">
        <v>976.08</v>
      </c>
      <c r="E12" s="29">
        <v>467.52</v>
      </c>
      <c r="F12" s="29">
        <f>C12-D12+E12</f>
        <v>-1162.3200000000002</v>
      </c>
      <c r="G12" s="10" t="s">
        <v>62</v>
      </c>
      <c r="H12" s="3">
        <v>0.69</v>
      </c>
      <c r="I12" s="23">
        <f>H12*12*H17</f>
        <v>1320.6599999999999</v>
      </c>
    </row>
    <row r="13" spans="1:6" ht="19.5" customHeight="1">
      <c r="A13" s="2"/>
      <c r="B13" s="15" t="s">
        <v>3</v>
      </c>
      <c r="C13" s="30">
        <f>SUM(C10:C12)</f>
        <v>-15101.679999999997</v>
      </c>
      <c r="D13" s="30">
        <f>SUM(D10:D12)</f>
        <v>22546.92</v>
      </c>
      <c r="E13" s="30">
        <f>SUM(E10:E12)</f>
        <v>10799.880000000001</v>
      </c>
      <c r="F13" s="30">
        <f>SUM(F10:F12)</f>
        <v>-26848.719999999998</v>
      </c>
    </row>
    <row r="14" ht="11.25" customHeight="1"/>
    <row r="15" spans="1:9" ht="15.75">
      <c r="A15" s="60" t="s">
        <v>19</v>
      </c>
      <c r="B15" s="60"/>
      <c r="C15" s="60"/>
      <c r="D15" s="60"/>
      <c r="E15" s="60"/>
      <c r="F15" s="60"/>
      <c r="I15" s="67" t="s">
        <v>63</v>
      </c>
    </row>
    <row r="16" spans="1:8" ht="15.75">
      <c r="A16" s="41"/>
      <c r="B16" s="41"/>
      <c r="C16" s="41"/>
      <c r="D16" s="41"/>
      <c r="E16" s="41"/>
      <c r="F16" s="41"/>
      <c r="H16" s="3" t="s">
        <v>20</v>
      </c>
    </row>
    <row r="17" spans="1:8" ht="33" customHeight="1">
      <c r="A17" s="14" t="s">
        <v>32</v>
      </c>
      <c r="B17" s="61" t="s">
        <v>4</v>
      </c>
      <c r="C17" s="61"/>
      <c r="D17" s="61"/>
      <c r="E17" s="61"/>
      <c r="F17" s="17" t="s">
        <v>10</v>
      </c>
      <c r="G17" s="18"/>
      <c r="H17" s="3">
        <f>D5</f>
        <v>159.5</v>
      </c>
    </row>
    <row r="18" spans="1:10" ht="18" customHeight="1">
      <c r="A18" s="34">
        <v>1</v>
      </c>
      <c r="B18" s="62" t="s">
        <v>5</v>
      </c>
      <c r="C18" s="62"/>
      <c r="D18" s="62"/>
      <c r="E18" s="63"/>
      <c r="F18" s="45">
        <f>I11</f>
        <v>7464.599999999999</v>
      </c>
      <c r="G18" s="10"/>
      <c r="H18" s="3" t="s">
        <v>21</v>
      </c>
      <c r="I18" s="3" t="s">
        <v>22</v>
      </c>
      <c r="J18" s="3" t="s">
        <v>23</v>
      </c>
    </row>
    <row r="19" spans="1:7" ht="18" customHeight="1">
      <c r="A19" s="36">
        <v>2</v>
      </c>
      <c r="B19" s="56" t="s">
        <v>38</v>
      </c>
      <c r="C19" s="56"/>
      <c r="D19" s="56"/>
      <c r="E19" s="57"/>
      <c r="F19" s="45">
        <f>I12</f>
        <v>1320.6599999999999</v>
      </c>
      <c r="G19" s="10"/>
    </row>
    <row r="20" spans="1:7" ht="18" customHeight="1">
      <c r="A20" s="36">
        <v>3</v>
      </c>
      <c r="B20" s="56" t="s">
        <v>6</v>
      </c>
      <c r="C20" s="56"/>
      <c r="D20" s="56"/>
      <c r="E20" s="57"/>
      <c r="F20" s="45">
        <f>F21+F22+F23</f>
        <v>0</v>
      </c>
      <c r="G20" s="10"/>
    </row>
    <row r="21" spans="1:7" ht="16.5" customHeight="1">
      <c r="A21" s="36" t="s">
        <v>7</v>
      </c>
      <c r="B21" s="56" t="s">
        <v>24</v>
      </c>
      <c r="C21" s="56"/>
      <c r="D21" s="56"/>
      <c r="E21" s="57"/>
      <c r="F21" s="45">
        <f>F34</f>
        <v>0</v>
      </c>
      <c r="G21" s="10"/>
    </row>
    <row r="22" spans="1:7" ht="16.5" customHeight="1">
      <c r="A22" s="36" t="s">
        <v>7</v>
      </c>
      <c r="B22" s="56" t="s">
        <v>25</v>
      </c>
      <c r="C22" s="56"/>
      <c r="D22" s="56"/>
      <c r="E22" s="57"/>
      <c r="F22" s="45">
        <v>0</v>
      </c>
      <c r="G22" s="10"/>
    </row>
    <row r="23" spans="1:7" ht="16.5" customHeight="1">
      <c r="A23" s="36" t="s">
        <v>7</v>
      </c>
      <c r="B23" s="56" t="s">
        <v>53</v>
      </c>
      <c r="C23" s="56"/>
      <c r="D23" s="56"/>
      <c r="E23" s="57"/>
      <c r="F23" s="45">
        <f>F33</f>
        <v>0</v>
      </c>
      <c r="G23" s="10"/>
    </row>
    <row r="24" spans="1:7" ht="17.25" customHeight="1">
      <c r="A24" s="36">
        <v>4</v>
      </c>
      <c r="B24" s="58" t="s">
        <v>36</v>
      </c>
      <c r="C24" s="58"/>
      <c r="D24" s="58"/>
      <c r="E24" s="58"/>
      <c r="F24" s="35">
        <f>D11+D12</f>
        <v>3828</v>
      </c>
      <c r="G24" s="10"/>
    </row>
    <row r="25" spans="1:7" s="19" customFormat="1" ht="21" customHeight="1">
      <c r="A25" s="38"/>
      <c r="B25" s="59" t="s">
        <v>8</v>
      </c>
      <c r="C25" s="59"/>
      <c r="D25" s="59"/>
      <c r="E25" s="59"/>
      <c r="F25" s="39">
        <f>F18+F19+F20+F24</f>
        <v>12613.259999999998</v>
      </c>
      <c r="G25" s="7"/>
    </row>
    <row r="27" spans="1:6" ht="18" customHeight="1">
      <c r="A27" s="32" t="s">
        <v>59</v>
      </c>
      <c r="B27" s="32"/>
      <c r="C27" s="32"/>
      <c r="D27" s="32"/>
      <c r="E27" s="32"/>
      <c r="F27" s="1">
        <f>D6+D13-F25</f>
        <v>20680.415000000005</v>
      </c>
    </row>
    <row r="28" spans="1:6" ht="20.25" customHeight="1">
      <c r="A28" s="32" t="s">
        <v>60</v>
      </c>
      <c r="B28" s="32"/>
      <c r="C28" s="32"/>
      <c r="D28" s="32"/>
      <c r="E28" s="32"/>
      <c r="F28" s="1">
        <f>F13</f>
        <v>-26848.719999999998</v>
      </c>
    </row>
    <row r="29" spans="1:6" ht="18" customHeight="1">
      <c r="A29" s="33" t="s">
        <v>40</v>
      </c>
      <c r="B29" s="33"/>
      <c r="C29" s="33"/>
      <c r="D29" s="33"/>
      <c r="E29" s="33"/>
      <c r="F29" s="1">
        <f>F27+F28</f>
        <v>-6168.304999999993</v>
      </c>
    </row>
    <row r="30" ht="11.25" customHeight="1"/>
    <row r="32" spans="1:6" ht="15.75">
      <c r="A32" s="20" t="s">
        <v>15</v>
      </c>
      <c r="B32" s="20" t="s">
        <v>9</v>
      </c>
      <c r="C32" s="46" t="s">
        <v>27</v>
      </c>
      <c r="D32" s="47"/>
      <c r="E32" s="48"/>
      <c r="F32" s="20" t="s">
        <v>28</v>
      </c>
    </row>
    <row r="33" spans="1:6" ht="17.25" customHeight="1">
      <c r="A33" s="42"/>
      <c r="B33" s="44"/>
      <c r="C33" s="49"/>
      <c r="D33" s="50"/>
      <c r="E33" s="51"/>
      <c r="F33" s="43"/>
    </row>
    <row r="34" spans="1:6" ht="33.75" customHeight="1">
      <c r="A34" s="2"/>
      <c r="B34" s="44"/>
      <c r="C34" s="52"/>
      <c r="D34" s="53"/>
      <c r="E34" s="54"/>
      <c r="F34" s="5"/>
    </row>
    <row r="35" spans="1:6" s="19" customFormat="1" ht="15.75">
      <c r="A35" s="55" t="s">
        <v>29</v>
      </c>
      <c r="B35" s="55"/>
      <c r="C35" s="55"/>
      <c r="D35" s="55"/>
      <c r="E35" s="55"/>
      <c r="F35" s="21">
        <f>SUM(F33:F34)</f>
        <v>0</v>
      </c>
    </row>
  </sheetData>
  <sheetProtection/>
  <mergeCells count="16">
    <mergeCell ref="A1:F1"/>
    <mergeCell ref="A2:F2"/>
    <mergeCell ref="A15:F15"/>
    <mergeCell ref="B17:E17"/>
    <mergeCell ref="B18:E18"/>
    <mergeCell ref="B19:E19"/>
    <mergeCell ref="C32:E32"/>
    <mergeCell ref="C33:E33"/>
    <mergeCell ref="C34:E34"/>
    <mergeCell ref="A35:E35"/>
    <mergeCell ref="B20:E20"/>
    <mergeCell ref="B21:E21"/>
    <mergeCell ref="B22:E22"/>
    <mergeCell ref="B23:E23"/>
    <mergeCell ref="B24:E24"/>
    <mergeCell ref="B25:E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7">
      <selection activeCell="D5" sqref="D5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60" t="s">
        <v>46</v>
      </c>
      <c r="B1" s="60"/>
      <c r="C1" s="60"/>
      <c r="D1" s="60"/>
      <c r="E1" s="60"/>
      <c r="F1" s="60"/>
      <c r="G1" s="40"/>
    </row>
    <row r="2" spans="1:8" ht="15.75">
      <c r="A2" s="60" t="s">
        <v>42</v>
      </c>
      <c r="B2" s="60"/>
      <c r="C2" s="60"/>
      <c r="D2" s="60"/>
      <c r="E2" s="60"/>
      <c r="F2" s="60"/>
      <c r="G2" s="7"/>
      <c r="H2" s="8"/>
    </row>
    <row r="3" ht="6" customHeight="1"/>
    <row r="4" spans="1:6" ht="2.25" customHeight="1" hidden="1" outlineLevel="1">
      <c r="A4" s="10" t="s">
        <v>43</v>
      </c>
      <c r="C4" s="10"/>
      <c r="D4" s="10"/>
      <c r="E4" s="10"/>
      <c r="F4" s="10"/>
    </row>
    <row r="5" spans="1:6" ht="17.25" customHeight="1" outlineLevel="1">
      <c r="A5" s="10" t="s">
        <v>11</v>
      </c>
      <c r="C5" s="10"/>
      <c r="D5" s="10">
        <v>159.5</v>
      </c>
      <c r="E5" s="10" t="s">
        <v>12</v>
      </c>
      <c r="F5" s="10"/>
    </row>
    <row r="6" spans="1:9" ht="13.5" customHeight="1">
      <c r="A6" s="7" t="s">
        <v>47</v>
      </c>
      <c r="D6" s="11">
        <f>'2015'!F27</f>
        <v>2433.0950000000003</v>
      </c>
      <c r="E6" s="3" t="s">
        <v>13</v>
      </c>
      <c r="I6" s="24"/>
    </row>
    <row r="7" spans="1:6" ht="15.75">
      <c r="A7" s="7" t="s">
        <v>61</v>
      </c>
      <c r="C7" s="10"/>
      <c r="D7" s="11">
        <f>C13</f>
        <v>-4849.509999999999</v>
      </c>
      <c r="E7" s="10" t="s">
        <v>13</v>
      </c>
      <c r="F7" s="10"/>
    </row>
    <row r="8" spans="2:6" ht="15.75">
      <c r="B8" s="10"/>
      <c r="C8" s="10"/>
      <c r="D8" s="10"/>
      <c r="E8" s="10"/>
      <c r="F8" s="12" t="s">
        <v>14</v>
      </c>
    </row>
    <row r="9" spans="1:6" s="9" customFormat="1" ht="28.5" customHeight="1">
      <c r="A9" s="2" t="s">
        <v>15</v>
      </c>
      <c r="B9" s="13" t="s">
        <v>16</v>
      </c>
      <c r="C9" s="14" t="s">
        <v>48</v>
      </c>
      <c r="D9" s="14" t="s">
        <v>0</v>
      </c>
      <c r="E9" s="14" t="s">
        <v>18</v>
      </c>
      <c r="F9" s="14" t="s">
        <v>49</v>
      </c>
    </row>
    <row r="10" spans="1:9" s="16" customFormat="1" ht="30" customHeight="1">
      <c r="A10" s="2">
        <v>1</v>
      </c>
      <c r="B10" s="15" t="s">
        <v>1</v>
      </c>
      <c r="C10" s="31">
        <v>-4026.17</v>
      </c>
      <c r="D10" s="29">
        <v>18718.92</v>
      </c>
      <c r="E10" s="29">
        <v>10207.35</v>
      </c>
      <c r="F10" s="29">
        <f>C10-D10+E10</f>
        <v>-12537.739999999996</v>
      </c>
      <c r="G10" s="3" t="s">
        <v>33</v>
      </c>
      <c r="H10" s="3">
        <v>9.97</v>
      </c>
      <c r="I10" s="24">
        <f>H10*3*H17</f>
        <v>4770.645</v>
      </c>
    </row>
    <row r="11" spans="1:9" s="16" customFormat="1" ht="15.75">
      <c r="A11" s="2">
        <v>2</v>
      </c>
      <c r="B11" s="15" t="s">
        <v>2</v>
      </c>
      <c r="C11" s="31">
        <v>-613.4</v>
      </c>
      <c r="D11" s="29">
        <v>2851.92</v>
      </c>
      <c r="E11" s="29">
        <v>1555.14</v>
      </c>
      <c r="F11" s="29">
        <f>C11-D11+E11</f>
        <v>-1910.18</v>
      </c>
      <c r="G11" s="10" t="s">
        <v>34</v>
      </c>
      <c r="H11" s="3">
        <v>3.9</v>
      </c>
      <c r="I11" s="23">
        <f>H11*12*H17</f>
        <v>7464.599999999999</v>
      </c>
    </row>
    <row r="12" spans="1:9" s="16" customFormat="1" ht="29.25" customHeight="1">
      <c r="A12" s="2">
        <v>3</v>
      </c>
      <c r="B12" s="15" t="s">
        <v>35</v>
      </c>
      <c r="C12" s="31">
        <v>-209.94</v>
      </c>
      <c r="D12" s="29">
        <v>976.08</v>
      </c>
      <c r="E12" s="29">
        <v>532.26</v>
      </c>
      <c r="F12" s="29">
        <f>C12-D12+E12</f>
        <v>-653.76</v>
      </c>
      <c r="G12" s="10" t="s">
        <v>37</v>
      </c>
      <c r="H12" s="3">
        <v>0.69</v>
      </c>
      <c r="I12" s="23">
        <f>H12*12*H17</f>
        <v>1320.6599999999999</v>
      </c>
    </row>
    <row r="13" spans="1:6" ht="19.5" customHeight="1">
      <c r="A13" s="2"/>
      <c r="B13" s="15" t="s">
        <v>3</v>
      </c>
      <c r="C13" s="30">
        <f>SUM(C10:C12)</f>
        <v>-4849.509999999999</v>
      </c>
      <c r="D13" s="30">
        <f>SUM(D10:D12)</f>
        <v>22546.92</v>
      </c>
      <c r="E13" s="30">
        <f>SUM(E10:E12)</f>
        <v>12294.75</v>
      </c>
      <c r="F13" s="30">
        <f>SUM(F10:F12)</f>
        <v>-15101.679999999997</v>
      </c>
    </row>
    <row r="14" ht="11.25" customHeight="1"/>
    <row r="15" spans="1:6" ht="15.75">
      <c r="A15" s="60" t="s">
        <v>19</v>
      </c>
      <c r="B15" s="60"/>
      <c r="C15" s="60"/>
      <c r="D15" s="60"/>
      <c r="E15" s="60"/>
      <c r="F15" s="60"/>
    </row>
    <row r="16" spans="1:8" ht="15.75">
      <c r="A16" s="40"/>
      <c r="B16" s="40"/>
      <c r="C16" s="40"/>
      <c r="D16" s="40"/>
      <c r="E16" s="40"/>
      <c r="F16" s="40"/>
      <c r="H16" s="3" t="s">
        <v>20</v>
      </c>
    </row>
    <row r="17" spans="1:8" ht="33" customHeight="1">
      <c r="A17" s="14" t="s">
        <v>32</v>
      </c>
      <c r="B17" s="61" t="s">
        <v>4</v>
      </c>
      <c r="C17" s="61"/>
      <c r="D17" s="61"/>
      <c r="E17" s="61"/>
      <c r="F17" s="17" t="s">
        <v>10</v>
      </c>
      <c r="G17" s="18"/>
      <c r="H17" s="3">
        <f>D5</f>
        <v>159.5</v>
      </c>
    </row>
    <row r="18" spans="1:10" ht="18" customHeight="1">
      <c r="A18" s="34">
        <v>1</v>
      </c>
      <c r="B18" s="62" t="s">
        <v>5</v>
      </c>
      <c r="C18" s="62"/>
      <c r="D18" s="62"/>
      <c r="E18" s="63"/>
      <c r="F18" s="45">
        <f>I11</f>
        <v>7464.599999999999</v>
      </c>
      <c r="G18" s="10"/>
      <c r="H18" s="3" t="s">
        <v>21</v>
      </c>
      <c r="I18" s="3" t="s">
        <v>22</v>
      </c>
      <c r="J18" s="3" t="s">
        <v>23</v>
      </c>
    </row>
    <row r="19" spans="1:7" ht="18" customHeight="1">
      <c r="A19" s="36">
        <v>2</v>
      </c>
      <c r="B19" s="56" t="s">
        <v>38</v>
      </c>
      <c r="C19" s="56"/>
      <c r="D19" s="56"/>
      <c r="E19" s="57"/>
      <c r="F19" s="45">
        <f>I12</f>
        <v>1320.6599999999999</v>
      </c>
      <c r="G19" s="10"/>
    </row>
    <row r="20" spans="1:7" ht="18" customHeight="1">
      <c r="A20" s="36">
        <v>3</v>
      </c>
      <c r="B20" s="56" t="s">
        <v>6</v>
      </c>
      <c r="C20" s="56"/>
      <c r="D20" s="56"/>
      <c r="E20" s="57"/>
      <c r="F20" s="45">
        <f>F21+F22+F23</f>
        <v>1620</v>
      </c>
      <c r="G20" s="10"/>
    </row>
    <row r="21" spans="1:7" ht="16.5" customHeight="1">
      <c r="A21" s="36" t="s">
        <v>7</v>
      </c>
      <c r="B21" s="56" t="s">
        <v>24</v>
      </c>
      <c r="C21" s="56"/>
      <c r="D21" s="56"/>
      <c r="E21" s="57"/>
      <c r="F21" s="45">
        <f>F34</f>
        <v>654</v>
      </c>
      <c r="G21" s="10"/>
    </row>
    <row r="22" spans="1:7" ht="16.5" customHeight="1">
      <c r="A22" s="36" t="s">
        <v>7</v>
      </c>
      <c r="B22" s="56" t="s">
        <v>25</v>
      </c>
      <c r="C22" s="56"/>
      <c r="D22" s="56"/>
      <c r="E22" s="57"/>
      <c r="F22" s="45">
        <v>0</v>
      </c>
      <c r="G22" s="10"/>
    </row>
    <row r="23" spans="1:7" ht="16.5" customHeight="1">
      <c r="A23" s="36" t="s">
        <v>7</v>
      </c>
      <c r="B23" s="56" t="s">
        <v>53</v>
      </c>
      <c r="C23" s="56"/>
      <c r="D23" s="56"/>
      <c r="E23" s="57"/>
      <c r="F23" s="45">
        <f>F33</f>
        <v>966</v>
      </c>
      <c r="G23" s="10"/>
    </row>
    <row r="24" spans="1:7" ht="17.25" customHeight="1">
      <c r="A24" s="36">
        <v>4</v>
      </c>
      <c r="B24" s="58" t="s">
        <v>36</v>
      </c>
      <c r="C24" s="58"/>
      <c r="D24" s="58"/>
      <c r="E24" s="58"/>
      <c r="F24" s="35">
        <f>D11+D12</f>
        <v>3828</v>
      </c>
      <c r="G24" s="10"/>
    </row>
    <row r="25" spans="1:7" s="19" customFormat="1" ht="21" customHeight="1">
      <c r="A25" s="38"/>
      <c r="B25" s="59" t="s">
        <v>8</v>
      </c>
      <c r="C25" s="59"/>
      <c r="D25" s="59"/>
      <c r="E25" s="59"/>
      <c r="F25" s="39">
        <f>F18+F19+F20+F24</f>
        <v>14233.259999999998</v>
      </c>
      <c r="G25" s="7"/>
    </row>
    <row r="27" spans="1:6" ht="18" customHeight="1">
      <c r="A27" s="32" t="s">
        <v>50</v>
      </c>
      <c r="B27" s="32"/>
      <c r="C27" s="32"/>
      <c r="D27" s="32"/>
      <c r="E27" s="32"/>
      <c r="F27" s="1">
        <f>D6+D13-F25</f>
        <v>10746.755000000001</v>
      </c>
    </row>
    <row r="28" spans="1:6" ht="20.25" customHeight="1">
      <c r="A28" s="32" t="s">
        <v>51</v>
      </c>
      <c r="B28" s="32"/>
      <c r="C28" s="32"/>
      <c r="D28" s="32"/>
      <c r="E28" s="32"/>
      <c r="F28" s="1">
        <f>F13</f>
        <v>-15101.679999999997</v>
      </c>
    </row>
    <row r="29" spans="1:6" ht="18" customHeight="1">
      <c r="A29" s="33" t="s">
        <v>40</v>
      </c>
      <c r="B29" s="33"/>
      <c r="C29" s="33"/>
      <c r="D29" s="33"/>
      <c r="E29" s="33"/>
      <c r="F29" s="1">
        <f>F27+F28</f>
        <v>-4354.924999999996</v>
      </c>
    </row>
    <row r="30" ht="11.25" customHeight="1"/>
    <row r="32" spans="1:6" ht="15.75">
      <c r="A32" s="20" t="s">
        <v>15</v>
      </c>
      <c r="B32" s="20" t="s">
        <v>9</v>
      </c>
      <c r="C32" s="46" t="s">
        <v>27</v>
      </c>
      <c r="D32" s="47"/>
      <c r="E32" s="48"/>
      <c r="F32" s="20" t="s">
        <v>28</v>
      </c>
    </row>
    <row r="33" spans="1:6" ht="17.25" customHeight="1">
      <c r="A33" s="42"/>
      <c r="B33" s="44">
        <v>42560</v>
      </c>
      <c r="C33" s="49" t="s">
        <v>53</v>
      </c>
      <c r="D33" s="50"/>
      <c r="E33" s="51"/>
      <c r="F33" s="43">
        <v>966</v>
      </c>
    </row>
    <row r="34" spans="1:6" ht="33.75" customHeight="1">
      <c r="A34" s="2"/>
      <c r="B34" s="44">
        <v>42627</v>
      </c>
      <c r="C34" s="52" t="s">
        <v>52</v>
      </c>
      <c r="D34" s="53"/>
      <c r="E34" s="54"/>
      <c r="F34" s="5">
        <v>654</v>
      </c>
    </row>
    <row r="35" spans="1:6" s="19" customFormat="1" ht="15.75">
      <c r="A35" s="55" t="s">
        <v>29</v>
      </c>
      <c r="B35" s="55"/>
      <c r="C35" s="55"/>
      <c r="D35" s="55"/>
      <c r="E35" s="55"/>
      <c r="F35" s="21">
        <f>SUM(F33:F34)</f>
        <v>1620</v>
      </c>
    </row>
  </sheetData>
  <sheetProtection/>
  <mergeCells count="16">
    <mergeCell ref="C32:E32"/>
    <mergeCell ref="C33:E33"/>
    <mergeCell ref="C34:E34"/>
    <mergeCell ref="A35:E35"/>
    <mergeCell ref="B20:E20"/>
    <mergeCell ref="B21:E21"/>
    <mergeCell ref="B22:E22"/>
    <mergeCell ref="B23:E23"/>
    <mergeCell ref="B24:E24"/>
    <mergeCell ref="B25:E25"/>
    <mergeCell ref="A1:F1"/>
    <mergeCell ref="A2:F2"/>
    <mergeCell ref="A15:F15"/>
    <mergeCell ref="B17:E17"/>
    <mergeCell ref="B18:E18"/>
    <mergeCell ref="B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5"/>
  <sheetViews>
    <sheetView view="pageBreakPreview" zoomScaleSheetLayoutView="100" zoomScalePageLayoutView="0" workbookViewId="0" topLeftCell="A10">
      <selection activeCell="D6" sqref="D6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60" t="s">
        <v>30</v>
      </c>
      <c r="B1" s="60"/>
      <c r="C1" s="60"/>
      <c r="D1" s="60"/>
      <c r="E1" s="60"/>
      <c r="F1" s="60"/>
      <c r="G1" s="6"/>
    </row>
    <row r="2" spans="1:8" ht="15.75">
      <c r="A2" s="60" t="s">
        <v>42</v>
      </c>
      <c r="B2" s="60"/>
      <c r="C2" s="60"/>
      <c r="D2" s="60"/>
      <c r="E2" s="60"/>
      <c r="F2" s="60"/>
      <c r="G2" s="7"/>
      <c r="H2" s="8"/>
    </row>
    <row r="3" ht="9" customHeight="1"/>
    <row r="4" spans="1:6" ht="15.75" outlineLevel="1">
      <c r="A4" s="10" t="s">
        <v>43</v>
      </c>
      <c r="C4" s="10"/>
      <c r="D4" s="10"/>
      <c r="E4" s="10"/>
      <c r="F4" s="10"/>
    </row>
    <row r="5" spans="1:6" ht="15.75" outlineLevel="1">
      <c r="A5" s="10" t="s">
        <v>11</v>
      </c>
      <c r="C5" s="10"/>
      <c r="D5" s="10">
        <v>159.5</v>
      </c>
      <c r="E5" s="10" t="s">
        <v>12</v>
      </c>
      <c r="F5" s="10"/>
    </row>
    <row r="6" spans="1:9" ht="13.5" customHeight="1">
      <c r="A6" s="7" t="s">
        <v>45</v>
      </c>
      <c r="D6" s="11">
        <v>0</v>
      </c>
      <c r="E6" s="3" t="s">
        <v>13</v>
      </c>
      <c r="I6" s="24"/>
    </row>
    <row r="7" spans="1:6" ht="15.75">
      <c r="A7" s="7" t="s">
        <v>44</v>
      </c>
      <c r="C7" s="10"/>
      <c r="D7" s="11">
        <f>C13</f>
        <v>0</v>
      </c>
      <c r="E7" s="10" t="s">
        <v>13</v>
      </c>
      <c r="F7" s="10"/>
    </row>
    <row r="8" spans="2:6" ht="15.75">
      <c r="B8" s="10"/>
      <c r="C8" s="10"/>
      <c r="D8" s="10"/>
      <c r="E8" s="10"/>
      <c r="F8" s="12" t="s">
        <v>14</v>
      </c>
    </row>
    <row r="9" spans="1:6" s="9" customFormat="1" ht="28.5" customHeight="1">
      <c r="A9" s="2" t="s">
        <v>15</v>
      </c>
      <c r="B9" s="13" t="s">
        <v>16</v>
      </c>
      <c r="C9" s="14" t="s">
        <v>17</v>
      </c>
      <c r="D9" s="14" t="s">
        <v>0</v>
      </c>
      <c r="E9" s="14" t="s">
        <v>18</v>
      </c>
      <c r="F9" s="14" t="s">
        <v>31</v>
      </c>
    </row>
    <row r="10" spans="1:9" s="16" customFormat="1" ht="30" customHeight="1">
      <c r="A10" s="2">
        <v>1</v>
      </c>
      <c r="B10" s="15" t="s">
        <v>1</v>
      </c>
      <c r="C10" s="31">
        <v>0</v>
      </c>
      <c r="D10" s="29">
        <v>4629.41</v>
      </c>
      <c r="E10" s="29">
        <v>603.24</v>
      </c>
      <c r="F10" s="29">
        <f>C10-D10+E10</f>
        <v>-4026.17</v>
      </c>
      <c r="G10" s="3" t="s">
        <v>33</v>
      </c>
      <c r="H10" s="3">
        <v>9.97</v>
      </c>
      <c r="I10" s="24">
        <f>H10*3*H17</f>
        <v>4770.645</v>
      </c>
    </row>
    <row r="11" spans="1:9" s="16" customFormat="1" ht="15.75">
      <c r="A11" s="2">
        <v>2</v>
      </c>
      <c r="B11" s="15" t="s">
        <v>2</v>
      </c>
      <c r="C11" s="31">
        <v>0</v>
      </c>
      <c r="D11" s="29">
        <v>705.3</v>
      </c>
      <c r="E11" s="29">
        <v>91.9</v>
      </c>
      <c r="F11" s="29">
        <f>C11-D11+E11</f>
        <v>-613.4</v>
      </c>
      <c r="G11" s="10" t="s">
        <v>34</v>
      </c>
      <c r="H11" s="3">
        <v>3.9</v>
      </c>
      <c r="I11" s="23">
        <f>H11*3*H17</f>
        <v>1866.1499999999999</v>
      </c>
    </row>
    <row r="12" spans="1:9" s="16" customFormat="1" ht="29.25" customHeight="1">
      <c r="A12" s="2">
        <v>3</v>
      </c>
      <c r="B12" s="15" t="s">
        <v>35</v>
      </c>
      <c r="C12" s="31">
        <v>0</v>
      </c>
      <c r="D12" s="29">
        <v>241.4</v>
      </c>
      <c r="E12" s="29">
        <v>31.46</v>
      </c>
      <c r="F12" s="29">
        <f>C12-D12+E12</f>
        <v>-209.94</v>
      </c>
      <c r="G12" s="10" t="s">
        <v>37</v>
      </c>
      <c r="H12" s="3">
        <v>0.69</v>
      </c>
      <c r="I12" s="23">
        <f>H12*3*H17</f>
        <v>330.16499999999996</v>
      </c>
    </row>
    <row r="13" spans="1:6" ht="19.5" customHeight="1">
      <c r="A13" s="2"/>
      <c r="B13" s="15" t="s">
        <v>3</v>
      </c>
      <c r="C13" s="30">
        <f>SUM(C10:C12)</f>
        <v>0</v>
      </c>
      <c r="D13" s="30">
        <f>SUM(D10:D12)</f>
        <v>5576.11</v>
      </c>
      <c r="E13" s="30">
        <f>SUM(E10:E12)</f>
        <v>726.6</v>
      </c>
      <c r="F13" s="30">
        <f>SUM(F10:F12)</f>
        <v>-4849.509999999999</v>
      </c>
    </row>
    <row r="14" ht="11.25" customHeight="1"/>
    <row r="15" spans="1:6" ht="15.75">
      <c r="A15" s="60" t="s">
        <v>19</v>
      </c>
      <c r="B15" s="60"/>
      <c r="C15" s="60"/>
      <c r="D15" s="60"/>
      <c r="E15" s="60"/>
      <c r="F15" s="60"/>
    </row>
    <row r="16" spans="1:8" ht="15.75">
      <c r="A16" s="22"/>
      <c r="B16" s="6"/>
      <c r="C16" s="6"/>
      <c r="D16" s="6"/>
      <c r="E16" s="6"/>
      <c r="F16" s="6"/>
      <c r="H16" s="3" t="s">
        <v>20</v>
      </c>
    </row>
    <row r="17" spans="1:8" ht="33" customHeight="1">
      <c r="A17" s="14" t="s">
        <v>32</v>
      </c>
      <c r="B17" s="61" t="s">
        <v>4</v>
      </c>
      <c r="C17" s="61"/>
      <c r="D17" s="61"/>
      <c r="E17" s="61"/>
      <c r="F17" s="17" t="s">
        <v>10</v>
      </c>
      <c r="G17" s="18"/>
      <c r="H17" s="3">
        <f>D5</f>
        <v>159.5</v>
      </c>
    </row>
    <row r="18" spans="1:10" ht="18" customHeight="1">
      <c r="A18" s="34">
        <v>1</v>
      </c>
      <c r="B18" s="62" t="s">
        <v>5</v>
      </c>
      <c r="C18" s="62"/>
      <c r="D18" s="62"/>
      <c r="E18" s="62"/>
      <c r="F18" s="35">
        <f>I11</f>
        <v>1866.1499999999999</v>
      </c>
      <c r="G18" s="10"/>
      <c r="H18" s="3" t="s">
        <v>21</v>
      </c>
      <c r="I18" s="3" t="s">
        <v>22</v>
      </c>
      <c r="J18" s="3" t="s">
        <v>23</v>
      </c>
    </row>
    <row r="19" spans="1:7" ht="18" customHeight="1">
      <c r="A19" s="36">
        <v>2</v>
      </c>
      <c r="B19" s="56" t="s">
        <v>38</v>
      </c>
      <c r="C19" s="56"/>
      <c r="D19" s="56"/>
      <c r="E19" s="56"/>
      <c r="F19" s="37">
        <f>I12</f>
        <v>330.16499999999996</v>
      </c>
      <c r="G19" s="10"/>
    </row>
    <row r="20" spans="1:7" ht="18" customHeight="1">
      <c r="A20" s="36">
        <v>3</v>
      </c>
      <c r="B20" s="56" t="s">
        <v>6</v>
      </c>
      <c r="C20" s="56"/>
      <c r="D20" s="56"/>
      <c r="E20" s="56"/>
      <c r="F20" s="37">
        <f>F21+F22+F23</f>
        <v>0</v>
      </c>
      <c r="G20" s="10"/>
    </row>
    <row r="21" spans="1:7" ht="16.5" customHeight="1">
      <c r="A21" s="36" t="s">
        <v>7</v>
      </c>
      <c r="B21" s="56" t="s">
        <v>24</v>
      </c>
      <c r="C21" s="56"/>
      <c r="D21" s="56"/>
      <c r="E21" s="56"/>
      <c r="F21" s="37">
        <f>F33</f>
        <v>0</v>
      </c>
      <c r="G21" s="10"/>
    </row>
    <row r="22" spans="1:7" ht="16.5" customHeight="1">
      <c r="A22" s="36" t="s">
        <v>7</v>
      </c>
      <c r="B22" s="56" t="s">
        <v>25</v>
      </c>
      <c r="C22" s="56"/>
      <c r="D22" s="56"/>
      <c r="E22" s="56"/>
      <c r="F22" s="37">
        <v>0</v>
      </c>
      <c r="G22" s="10"/>
    </row>
    <row r="23" spans="1:7" ht="16.5" customHeight="1">
      <c r="A23" s="36" t="s">
        <v>7</v>
      </c>
      <c r="B23" s="56" t="s">
        <v>26</v>
      </c>
      <c r="C23" s="56"/>
      <c r="D23" s="56"/>
      <c r="E23" s="56"/>
      <c r="F23" s="37">
        <v>0</v>
      </c>
      <c r="G23" s="10"/>
    </row>
    <row r="24" spans="1:7" ht="17.25" customHeight="1">
      <c r="A24" s="36">
        <v>4</v>
      </c>
      <c r="B24" s="58" t="s">
        <v>36</v>
      </c>
      <c r="C24" s="58"/>
      <c r="D24" s="58"/>
      <c r="E24" s="58"/>
      <c r="F24" s="37">
        <f>D11+D12</f>
        <v>946.6999999999999</v>
      </c>
      <c r="G24" s="10"/>
    </row>
    <row r="25" spans="1:7" s="19" customFormat="1" ht="21" customHeight="1">
      <c r="A25" s="38"/>
      <c r="B25" s="59" t="s">
        <v>8</v>
      </c>
      <c r="C25" s="59"/>
      <c r="D25" s="59"/>
      <c r="E25" s="59"/>
      <c r="F25" s="39">
        <f>F18+F19+F20+F24</f>
        <v>3143.0149999999994</v>
      </c>
      <c r="G25" s="7"/>
    </row>
    <row r="27" spans="1:6" ht="18" customHeight="1">
      <c r="A27" s="32" t="s">
        <v>41</v>
      </c>
      <c r="B27" s="32"/>
      <c r="C27" s="32"/>
      <c r="D27" s="32"/>
      <c r="E27" s="32"/>
      <c r="F27" s="1">
        <f>D6+D13-F25</f>
        <v>2433.0950000000003</v>
      </c>
    </row>
    <row r="28" spans="1:6" ht="20.25" customHeight="1">
      <c r="A28" s="32" t="s">
        <v>39</v>
      </c>
      <c r="B28" s="32"/>
      <c r="C28" s="32"/>
      <c r="D28" s="32"/>
      <c r="E28" s="32"/>
      <c r="F28" s="1">
        <f>F13</f>
        <v>-4849.509999999999</v>
      </c>
    </row>
    <row r="29" spans="1:6" ht="18" customHeight="1">
      <c r="A29" s="33" t="s">
        <v>40</v>
      </c>
      <c r="B29" s="33"/>
      <c r="C29" s="33"/>
      <c r="D29" s="33"/>
      <c r="E29" s="33"/>
      <c r="F29" s="1">
        <f>F27+F28</f>
        <v>-2416.414999999999</v>
      </c>
    </row>
    <row r="30" ht="11.25" customHeight="1"/>
    <row r="32" spans="1:6" ht="15.75">
      <c r="A32" s="20" t="s">
        <v>15</v>
      </c>
      <c r="B32" s="20" t="s">
        <v>9</v>
      </c>
      <c r="C32" s="46" t="s">
        <v>27</v>
      </c>
      <c r="D32" s="47"/>
      <c r="E32" s="48"/>
      <c r="F32" s="20" t="s">
        <v>28</v>
      </c>
    </row>
    <row r="33" spans="1:6" s="26" customFormat="1" ht="30" customHeight="1">
      <c r="A33" s="25"/>
      <c r="B33" s="27"/>
      <c r="C33" s="64"/>
      <c r="D33" s="65"/>
      <c r="E33" s="66"/>
      <c r="F33" s="28"/>
    </row>
    <row r="34" spans="1:6" ht="15.75">
      <c r="A34" s="2"/>
      <c r="B34" s="4"/>
      <c r="C34" s="52"/>
      <c r="D34" s="53"/>
      <c r="E34" s="54"/>
      <c r="F34" s="5"/>
    </row>
    <row r="35" spans="1:6" s="19" customFormat="1" ht="15.75">
      <c r="A35" s="55" t="s">
        <v>29</v>
      </c>
      <c r="B35" s="55"/>
      <c r="C35" s="55"/>
      <c r="D35" s="55"/>
      <c r="E35" s="55"/>
      <c r="F35" s="21">
        <f>SUM(F33:F34)</f>
        <v>0</v>
      </c>
    </row>
  </sheetData>
  <sheetProtection selectLockedCells="1" selectUnlockedCells="1"/>
  <mergeCells count="16">
    <mergeCell ref="C34:E34"/>
    <mergeCell ref="A35:E35"/>
    <mergeCell ref="C33:E33"/>
    <mergeCell ref="C32:E32"/>
    <mergeCell ref="B25:E25"/>
    <mergeCell ref="B19:E19"/>
    <mergeCell ref="B20:E20"/>
    <mergeCell ref="B21:E21"/>
    <mergeCell ref="B22:E22"/>
    <mergeCell ref="B23:E23"/>
    <mergeCell ref="B24:E24"/>
    <mergeCell ref="A1:F1"/>
    <mergeCell ref="A2:F2"/>
    <mergeCell ref="A15:F15"/>
    <mergeCell ref="B17:E17"/>
    <mergeCell ref="B18:E18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2017-09-28T13:38:18Z</cp:lastPrinted>
  <dcterms:created xsi:type="dcterms:W3CDTF">2015-10-12T10:40:12Z</dcterms:created>
  <dcterms:modified xsi:type="dcterms:W3CDTF">2018-03-21T14:13:28Z</dcterms:modified>
  <cp:category/>
  <cp:version/>
  <cp:contentType/>
  <cp:contentStatus/>
</cp:coreProperties>
</file>