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'2015'!$A$1:$F$32</definedName>
    <definedName name="_xlnm.Print_Area" localSheetId="2">'2015 (2)'!$A$1:$F$32</definedName>
  </definedNames>
  <calcPr fullCalcOnLoad="1" refMode="R1C1"/>
</workbook>
</file>

<file path=xl/sharedStrings.xml><?xml version="1.0" encoding="utf-8"?>
<sst xmlns="http://schemas.openxmlformats.org/spreadsheetml/2006/main" count="233" uniqueCount="81">
  <si>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</si>
  <si>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</si>
  <si>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</si>
  <si>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</si>
  <si>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</si>
  <si>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</si>
  <si>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</si>
  <si>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</si>
  <si>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</si>
  <si>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</si>
  <si>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</si>
  <si>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Содержание общего имущества, в т.ч.</t>
  </si>
  <si>
    <t>-</t>
  </si>
  <si>
    <t>Всего работ за период</t>
  </si>
  <si>
    <t>Сальдо на 01.01.2015г (по начислениям) (+)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</si>
  <si>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</si>
  <si>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</si>
  <si>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</si>
  <si>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</si>
  <si>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</si>
  <si>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</si>
  <si>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</si>
  <si>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</si>
  <si>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</si>
  <si>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</si>
  <si>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</si>
  <si>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</si>
  <si>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</si>
  <si>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</si>
  <si>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</si>
  <si>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</si>
  <si>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</si>
  <si>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</si>
  <si>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</si>
  <si>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</si>
  <si>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</si>
  <si>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</si>
  <si>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</si>
  <si>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</si>
  <si>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</si>
  <si>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</si>
  <si>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</si>
  <si>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</si>
  <si>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</si>
  <si>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</si>
  <si>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</si>
  <si>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Задолженность на 01.01.2014 г</t>
  </si>
  <si>
    <t>Складирование ТБО</t>
  </si>
  <si>
    <t>Обслуживание ВГО</t>
  </si>
  <si>
    <t>№ п/п</t>
  </si>
  <si>
    <t>Вывоз КГМ</t>
  </si>
  <si>
    <t>Всего работ  за период</t>
  </si>
  <si>
    <t xml:space="preserve">     - за декабрь 2014 года</t>
  </si>
  <si>
    <t xml:space="preserve">Вывоз КГМ </t>
  </si>
  <si>
    <t>Персонифицированный учет МКД (за 2014 год)</t>
  </si>
  <si>
    <t>Ул. Сурикова, д.5</t>
  </si>
  <si>
    <t>В управлении ООО «УК Старый Город» - с  01.02.2011 года</t>
  </si>
  <si>
    <t>Общая площадь квартир –  52,1 м.кв.</t>
  </si>
  <si>
    <t>Остаток на 01.01.2013 года – 8665,20 (+)</t>
  </si>
  <si>
    <t>559,03</t>
  </si>
  <si>
    <t>Экономист ООО «УК Старый город»                                                                 Хромушина Т.В.</t>
  </si>
  <si>
    <t>Ул. Сурикова, д. 5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</si>
  <si>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</si>
  <si>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</si>
  <si>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</si>
  <si>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КГМ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</si>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</sst>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73</v>
      </c>
      <c r="B1" s="62"/>
      <c r="C1" s="62"/>
      <c r="D1" s="62"/>
      <c r="E1" s="62"/>
      <c r="F1" s="62"/>
      <c r="G1" s="60"/>
    </row>
    <row r="2" spans="1:8" ht="15.75">
      <c r="A2" s="62" t="s">
        <v>61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9" ht="15.75" hidden="1" outlineLevel="1">
      <c r="A5" s="12" t="s">
        <v>19</v>
      </c>
      <c r="C5" s="12"/>
      <c r="D5" s="12">
        <v>52.1</v>
      </c>
      <c r="E5" s="12" t="s">
        <v>20</v>
      </c>
      <c r="F5" s="12"/>
      <c r="G5" s="12"/>
      <c r="I5" s="32"/>
    </row>
    <row r="6" ht="9" customHeight="1" collapsed="1">
      <c r="I6" s="33"/>
    </row>
    <row r="7" spans="1:6" ht="15.75">
      <c r="A7" s="9" t="s">
        <v>74</v>
      </c>
      <c r="C7" s="9"/>
      <c r="D7" s="13">
        <f>'2016'!F29</f>
        <v>21662.999999999996</v>
      </c>
      <c r="E7" s="9" t="s">
        <v>22</v>
      </c>
      <c r="F7" s="9"/>
    </row>
    <row r="8" spans="1:6" ht="15.75">
      <c r="A8" s="9" t="s">
        <v>75</v>
      </c>
      <c r="C8" s="12"/>
      <c r="D8" s="14">
        <f>C14</f>
        <v>-639.7799999999997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76</v>
      </c>
      <c r="D10" s="17" t="s">
        <v>0</v>
      </c>
      <c r="E10" s="17" t="s">
        <v>29</v>
      </c>
      <c r="F10" s="17" t="s">
        <v>77</v>
      </c>
    </row>
    <row r="11" spans="1:9" s="20" customFormat="1" ht="30" customHeight="1">
      <c r="A11" s="4">
        <v>1</v>
      </c>
      <c r="B11" s="18" t="s">
        <v>2</v>
      </c>
      <c r="C11" s="46">
        <v>-559.0299999999997</v>
      </c>
      <c r="D11" s="44">
        <v>6708.36</v>
      </c>
      <c r="E11" s="44">
        <v>6708.36</v>
      </c>
      <c r="F11" s="44">
        <f>C11-D11+E11</f>
        <v>-559.0299999999997</v>
      </c>
      <c r="G11" s="16" t="s">
        <v>44</v>
      </c>
      <c r="H11" s="16">
        <v>10.66</v>
      </c>
      <c r="I11" s="56">
        <f>H11*12*H18</f>
        <v>6664.6320000000005</v>
      </c>
    </row>
    <row r="12" spans="1:9" s="20" customFormat="1" ht="15.75">
      <c r="A12" s="4">
        <v>2</v>
      </c>
      <c r="B12" s="18" t="s">
        <v>3</v>
      </c>
      <c r="C12" s="46">
        <v>-54.17999999999995</v>
      </c>
      <c r="D12" s="44">
        <v>650.16</v>
      </c>
      <c r="E12" s="44">
        <v>650.16</v>
      </c>
      <c r="F12" s="44">
        <f>C12-D12+E12</f>
        <v>-54.17999999999995</v>
      </c>
      <c r="G12" s="16" t="s">
        <v>45</v>
      </c>
      <c r="H12" s="16">
        <v>3.2</v>
      </c>
      <c r="I12" s="57">
        <f>H12*12*H18</f>
        <v>2000.6400000000003</v>
      </c>
    </row>
    <row r="13" spans="1:9" s="20" customFormat="1" ht="29.25" customHeight="1">
      <c r="A13" s="4">
        <v>3</v>
      </c>
      <c r="B13" s="18" t="s">
        <v>47</v>
      </c>
      <c r="C13" s="46">
        <v>-26.569999999999993</v>
      </c>
      <c r="D13" s="44">
        <v>318.84</v>
      </c>
      <c r="E13" s="44">
        <v>318.84</v>
      </c>
      <c r="F13" s="44">
        <f>C13-D13+E13</f>
        <v>-26.569999999999993</v>
      </c>
      <c r="G13" s="19" t="s">
        <v>65</v>
      </c>
      <c r="H13" s="19">
        <v>0.6</v>
      </c>
      <c r="I13" s="20">
        <f>H13*H18*12</f>
        <v>375.12</v>
      </c>
    </row>
    <row r="14" spans="1:6" ht="19.5" customHeight="1">
      <c r="A14" s="4"/>
      <c r="B14" s="18" t="s">
        <v>4</v>
      </c>
      <c r="C14" s="45">
        <f>SUM(C11:C13)</f>
        <v>-639.7799999999997</v>
      </c>
      <c r="D14" s="45">
        <f>SUM(D11:D13)</f>
        <v>7677.36</v>
      </c>
      <c r="E14" s="45">
        <f>SUM(E11:E13)</f>
        <v>7677.36</v>
      </c>
      <c r="F14" s="44">
        <f>SUM(F11:F13)</f>
        <v>-639.7799999999997</v>
      </c>
    </row>
    <row r="15" ht="11.25" customHeight="1"/>
    <row r="16" spans="1:6" ht="15.75">
      <c r="A16" s="62" t="s">
        <v>30</v>
      </c>
      <c r="B16" s="62"/>
      <c r="C16" s="62"/>
      <c r="D16" s="62"/>
      <c r="E16" s="62"/>
      <c r="F16" s="62"/>
    </row>
    <row r="17" spans="1:9" ht="15.75">
      <c r="A17" s="60"/>
      <c r="B17" s="60"/>
      <c r="C17" s="60"/>
      <c r="D17" s="60"/>
      <c r="E17" s="60"/>
      <c r="F17" s="60"/>
      <c r="H17" s="5" t="s">
        <v>31</v>
      </c>
      <c r="I17" s="61" t="s">
        <v>80</v>
      </c>
    </row>
    <row r="18" spans="1:8" ht="33" customHeight="1">
      <c r="A18" s="17" t="s">
        <v>43</v>
      </c>
      <c r="B18" s="63" t="s">
        <v>6</v>
      </c>
      <c r="C18" s="63"/>
      <c r="D18" s="63"/>
      <c r="E18" s="63"/>
      <c r="F18" s="21" t="s">
        <v>18</v>
      </c>
      <c r="G18" s="22"/>
      <c r="H18" s="5">
        <f>D5</f>
        <v>52.1</v>
      </c>
    </row>
    <row r="19" spans="1:10" ht="18" customHeight="1">
      <c r="A19" s="23">
        <v>1</v>
      </c>
      <c r="B19" s="64" t="s">
        <v>8</v>
      </c>
      <c r="C19" s="64"/>
      <c r="D19" s="64"/>
      <c r="E19" s="64"/>
      <c r="F19" s="1">
        <f>I12</f>
        <v>2000.6400000000003</v>
      </c>
      <c r="G19" s="24"/>
      <c r="H19" s="5" t="s">
        <v>32</v>
      </c>
      <c r="I19" s="5" t="s">
        <v>33</v>
      </c>
      <c r="J19" s="5" t="s">
        <v>34</v>
      </c>
    </row>
    <row r="20" spans="1:7" ht="18" customHeight="1">
      <c r="A20" s="25">
        <v>2</v>
      </c>
      <c r="B20" s="65" t="s">
        <v>48</v>
      </c>
      <c r="C20" s="65"/>
      <c r="D20" s="65"/>
      <c r="E20" s="65"/>
      <c r="F20" s="2">
        <v>0</v>
      </c>
      <c r="G20" s="24"/>
    </row>
    <row r="21" spans="1:7" ht="18" customHeight="1">
      <c r="A21" s="25">
        <v>3</v>
      </c>
      <c r="B21" s="65" t="s">
        <v>53</v>
      </c>
      <c r="C21" s="65"/>
      <c r="D21" s="65"/>
      <c r="E21" s="65"/>
      <c r="F21" s="2">
        <f>I13</f>
        <v>375.12</v>
      </c>
      <c r="G21" s="24"/>
    </row>
    <row r="22" spans="1:7" ht="18" customHeight="1" hidden="1" outlineLevel="1">
      <c r="A22" s="25">
        <v>4</v>
      </c>
      <c r="B22" s="65" t="s">
        <v>11</v>
      </c>
      <c r="C22" s="65"/>
      <c r="D22" s="65"/>
      <c r="E22" s="65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5" t="s">
        <v>35</v>
      </c>
      <c r="C23" s="65"/>
      <c r="D23" s="65"/>
      <c r="E23" s="65"/>
      <c r="F23" s="3">
        <v>0</v>
      </c>
      <c r="G23" s="12"/>
    </row>
    <row r="24" spans="1:7" ht="16.5" customHeight="1" hidden="1" outlineLevel="1">
      <c r="A24" s="25" t="s">
        <v>12</v>
      </c>
      <c r="B24" s="65" t="s">
        <v>36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12</v>
      </c>
      <c r="B25" s="65" t="s">
        <v>37</v>
      </c>
      <c r="C25" s="65"/>
      <c r="D25" s="65"/>
      <c r="E25" s="65"/>
      <c r="F25" s="3">
        <v>0</v>
      </c>
      <c r="G25" s="12"/>
    </row>
    <row r="26" spans="1:7" ht="17.25" customHeight="1" collapsed="1">
      <c r="A26" s="25">
        <v>4</v>
      </c>
      <c r="B26" s="74" t="s">
        <v>3</v>
      </c>
      <c r="C26" s="74"/>
      <c r="D26" s="74"/>
      <c r="E26" s="74"/>
      <c r="F26" s="3">
        <f>D12+D13</f>
        <v>969</v>
      </c>
      <c r="G26" s="12"/>
    </row>
    <row r="27" spans="1:7" s="28" customFormat="1" ht="21" customHeight="1">
      <c r="A27" s="26"/>
      <c r="B27" s="66" t="s">
        <v>13</v>
      </c>
      <c r="C27" s="66"/>
      <c r="D27" s="66"/>
      <c r="E27" s="66"/>
      <c r="F27" s="27">
        <f>F19+F20+F21+F22+F26</f>
        <v>3344.76</v>
      </c>
      <c r="G27" s="9"/>
    </row>
    <row r="29" spans="1:6" ht="18" customHeight="1">
      <c r="A29" s="54" t="s">
        <v>78</v>
      </c>
      <c r="B29" s="54"/>
      <c r="C29" s="54"/>
      <c r="D29" s="54"/>
      <c r="E29" s="54"/>
      <c r="F29" s="3">
        <f>D14-F27+D7</f>
        <v>25995.599999999995</v>
      </c>
    </row>
    <row r="30" spans="1:6" ht="20.25" customHeight="1">
      <c r="A30" s="54" t="s">
        <v>79</v>
      </c>
      <c r="B30" s="54"/>
      <c r="C30" s="54"/>
      <c r="D30" s="54"/>
      <c r="E30" s="54"/>
      <c r="F30" s="3">
        <f>F14</f>
        <v>-639.7799999999997</v>
      </c>
    </row>
    <row r="31" spans="1:6" ht="18" customHeight="1">
      <c r="A31" s="55" t="s">
        <v>63</v>
      </c>
      <c r="B31" s="55"/>
      <c r="C31" s="55"/>
      <c r="D31" s="55"/>
      <c r="E31" s="55"/>
      <c r="F31" s="3">
        <f>F29+F30</f>
        <v>25355.819999999996</v>
      </c>
    </row>
    <row r="32" ht="11.25" customHeight="1"/>
    <row r="34" spans="1:6" ht="15.75">
      <c r="A34" s="29" t="s">
        <v>26</v>
      </c>
      <c r="B34" s="29" t="s">
        <v>17</v>
      </c>
      <c r="C34" s="67" t="s">
        <v>38</v>
      </c>
      <c r="D34" s="68"/>
      <c r="E34" s="69"/>
      <c r="F34" s="29" t="s">
        <v>39</v>
      </c>
    </row>
    <row r="35" spans="1:6" ht="15.75">
      <c r="A35" s="4"/>
      <c r="B35" s="6"/>
      <c r="C35" s="70"/>
      <c r="D35" s="71"/>
      <c r="E35" s="72"/>
      <c r="F35" s="7"/>
    </row>
    <row r="36" spans="1:6" s="28" customFormat="1" ht="15.75">
      <c r="A36" s="73" t="s">
        <v>40</v>
      </c>
      <c r="B36" s="73"/>
      <c r="C36" s="73"/>
      <c r="D36" s="73"/>
      <c r="E36" s="73"/>
      <c r="F36" s="30">
        <f>SUM(F35:F35)</f>
        <v>0</v>
      </c>
    </row>
  </sheetData>
  <sheetProtection/>
  <mergeCells count="16">
    <mergeCell ref="B27:E27"/>
    <mergeCell ref="C34:E34"/>
    <mergeCell ref="C35:E35"/>
    <mergeCell ref="A36:E36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66</v>
      </c>
      <c r="B1" s="62"/>
      <c r="C1" s="62"/>
      <c r="D1" s="62"/>
      <c r="E1" s="62"/>
      <c r="F1" s="62"/>
      <c r="G1" s="59"/>
    </row>
    <row r="2" spans="1:8" ht="15.75">
      <c r="A2" s="62" t="s">
        <v>61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9" ht="15.75" hidden="1" outlineLevel="1">
      <c r="A5" s="12" t="s">
        <v>19</v>
      </c>
      <c r="C5" s="12"/>
      <c r="D5" s="12">
        <v>52.1</v>
      </c>
      <c r="E5" s="12" t="s">
        <v>20</v>
      </c>
      <c r="F5" s="12"/>
      <c r="G5" s="12"/>
      <c r="I5" s="32"/>
    </row>
    <row r="6" ht="9" customHeight="1" collapsed="1">
      <c r="I6" s="33"/>
    </row>
    <row r="7" spans="1:6" ht="15.75">
      <c r="A7" s="9" t="s">
        <v>67</v>
      </c>
      <c r="C7" s="9"/>
      <c r="D7" s="13">
        <f>'2015'!F29</f>
        <v>17330.399999999998</v>
      </c>
      <c r="E7" s="9" t="s">
        <v>22</v>
      </c>
      <c r="F7" s="9"/>
    </row>
    <row r="8" spans="1:6" ht="15.75">
      <c r="A8" s="9" t="s">
        <v>68</v>
      </c>
      <c r="C8" s="12"/>
      <c r="D8" s="14">
        <f>C14</f>
        <v>-639.7799999999997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69</v>
      </c>
      <c r="D10" s="17" t="s">
        <v>0</v>
      </c>
      <c r="E10" s="17" t="s">
        <v>29</v>
      </c>
      <c r="F10" s="17" t="s">
        <v>70</v>
      </c>
    </row>
    <row r="11" spans="1:9" s="20" customFormat="1" ht="30" customHeight="1">
      <c r="A11" s="4">
        <v>1</v>
      </c>
      <c r="B11" s="18" t="s">
        <v>2</v>
      </c>
      <c r="C11" s="46">
        <v>-559.0299999999997</v>
      </c>
      <c r="D11" s="44">
        <v>6708.36</v>
      </c>
      <c r="E11" s="44">
        <v>6708.36</v>
      </c>
      <c r="F11" s="44">
        <f>C11-D11+E11</f>
        <v>-559.0299999999997</v>
      </c>
      <c r="G11" s="16" t="s">
        <v>44</v>
      </c>
      <c r="H11" s="16">
        <v>10.66</v>
      </c>
      <c r="I11" s="56">
        <f>H11*12*H18</f>
        <v>6664.6320000000005</v>
      </c>
    </row>
    <row r="12" spans="1:9" s="20" customFormat="1" ht="15.75">
      <c r="A12" s="4">
        <v>2</v>
      </c>
      <c r="B12" s="18" t="s">
        <v>3</v>
      </c>
      <c r="C12" s="46">
        <v>-54.17999999999995</v>
      </c>
      <c r="D12" s="44">
        <v>650.16</v>
      </c>
      <c r="E12" s="44">
        <v>650.16</v>
      </c>
      <c r="F12" s="44">
        <f>C12-D12+E12</f>
        <v>-54.17999999999995</v>
      </c>
      <c r="G12" s="16" t="s">
        <v>45</v>
      </c>
      <c r="H12" s="16">
        <v>3.2</v>
      </c>
      <c r="I12" s="57">
        <f>H12*12*H18</f>
        <v>2000.6400000000003</v>
      </c>
    </row>
    <row r="13" spans="1:9" s="20" customFormat="1" ht="29.25" customHeight="1">
      <c r="A13" s="4">
        <v>3</v>
      </c>
      <c r="B13" s="18" t="s">
        <v>47</v>
      </c>
      <c r="C13" s="46">
        <v>-26.569999999999993</v>
      </c>
      <c r="D13" s="44">
        <v>318.84</v>
      </c>
      <c r="E13" s="44">
        <v>318.84</v>
      </c>
      <c r="F13" s="44">
        <f>C13-D13+E13</f>
        <v>-26.569999999999993</v>
      </c>
      <c r="G13" s="19" t="s">
        <v>65</v>
      </c>
      <c r="H13" s="19">
        <v>0.6</v>
      </c>
      <c r="I13" s="20">
        <f>H13*H18*12</f>
        <v>375.12</v>
      </c>
    </row>
    <row r="14" spans="1:6" ht="19.5" customHeight="1">
      <c r="A14" s="4"/>
      <c r="B14" s="18" t="s">
        <v>4</v>
      </c>
      <c r="C14" s="45">
        <f>SUM(C11:C13)</f>
        <v>-639.7799999999997</v>
      </c>
      <c r="D14" s="45">
        <f>SUM(D11:D13)</f>
        <v>7677.36</v>
      </c>
      <c r="E14" s="45">
        <f>SUM(E11:E13)</f>
        <v>7677.36</v>
      </c>
      <c r="F14" s="44">
        <f>SUM(F11:F13)</f>
        <v>-639.7799999999997</v>
      </c>
    </row>
    <row r="15" ht="11.25" customHeight="1"/>
    <row r="16" spans="1:6" ht="15.75">
      <c r="A16" s="62" t="s">
        <v>30</v>
      </c>
      <c r="B16" s="62"/>
      <c r="C16" s="62"/>
      <c r="D16" s="62"/>
      <c r="E16" s="62"/>
      <c r="F16" s="62"/>
    </row>
    <row r="17" spans="1:8" ht="15.75">
      <c r="A17" s="59"/>
      <c r="B17" s="59"/>
      <c r="C17" s="59"/>
      <c r="D17" s="59"/>
      <c r="E17" s="59"/>
      <c r="F17" s="59"/>
      <c r="H17" s="5" t="s">
        <v>31</v>
      </c>
    </row>
    <row r="18" spans="1:8" ht="33" customHeight="1">
      <c r="A18" s="17" t="s">
        <v>43</v>
      </c>
      <c r="B18" s="63" t="s">
        <v>6</v>
      </c>
      <c r="C18" s="63"/>
      <c r="D18" s="63"/>
      <c r="E18" s="63"/>
      <c r="F18" s="21" t="s">
        <v>18</v>
      </c>
      <c r="G18" s="22"/>
      <c r="H18" s="5">
        <f>D5</f>
        <v>52.1</v>
      </c>
    </row>
    <row r="19" spans="1:10" ht="18" customHeight="1">
      <c r="A19" s="23">
        <v>1</v>
      </c>
      <c r="B19" s="64" t="s">
        <v>8</v>
      </c>
      <c r="C19" s="64"/>
      <c r="D19" s="64"/>
      <c r="E19" s="64"/>
      <c r="F19" s="1">
        <f>I12</f>
        <v>2000.6400000000003</v>
      </c>
      <c r="G19" s="24"/>
      <c r="H19" s="5" t="s">
        <v>32</v>
      </c>
      <c r="I19" s="5" t="s">
        <v>33</v>
      </c>
      <c r="J19" s="5" t="s">
        <v>34</v>
      </c>
    </row>
    <row r="20" spans="1:7" ht="18" customHeight="1">
      <c r="A20" s="25">
        <v>2</v>
      </c>
      <c r="B20" s="65" t="s">
        <v>48</v>
      </c>
      <c r="C20" s="65"/>
      <c r="D20" s="65"/>
      <c r="E20" s="65"/>
      <c r="F20" s="2">
        <v>0</v>
      </c>
      <c r="G20" s="24"/>
    </row>
    <row r="21" spans="1:7" ht="18" customHeight="1">
      <c r="A21" s="25">
        <v>3</v>
      </c>
      <c r="B21" s="65" t="s">
        <v>53</v>
      </c>
      <c r="C21" s="65"/>
      <c r="D21" s="65"/>
      <c r="E21" s="65"/>
      <c r="F21" s="2">
        <f>I13</f>
        <v>375.12</v>
      </c>
      <c r="G21" s="24"/>
    </row>
    <row r="22" spans="1:7" ht="18" customHeight="1" hidden="1" outlineLevel="1">
      <c r="A22" s="25">
        <v>4</v>
      </c>
      <c r="B22" s="65" t="s">
        <v>11</v>
      </c>
      <c r="C22" s="65"/>
      <c r="D22" s="65"/>
      <c r="E22" s="65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5" t="s">
        <v>35</v>
      </c>
      <c r="C23" s="65"/>
      <c r="D23" s="65"/>
      <c r="E23" s="65"/>
      <c r="F23" s="3">
        <v>0</v>
      </c>
      <c r="G23" s="12"/>
    </row>
    <row r="24" spans="1:7" ht="16.5" customHeight="1" hidden="1" outlineLevel="1">
      <c r="A24" s="25" t="s">
        <v>12</v>
      </c>
      <c r="B24" s="65" t="s">
        <v>36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12</v>
      </c>
      <c r="B25" s="65" t="s">
        <v>37</v>
      </c>
      <c r="C25" s="65"/>
      <c r="D25" s="65"/>
      <c r="E25" s="65"/>
      <c r="F25" s="3">
        <v>0</v>
      </c>
      <c r="G25" s="12"/>
    </row>
    <row r="26" spans="1:7" ht="17.25" customHeight="1" collapsed="1">
      <c r="A26" s="25">
        <v>4</v>
      </c>
      <c r="B26" s="74" t="s">
        <v>3</v>
      </c>
      <c r="C26" s="74"/>
      <c r="D26" s="74"/>
      <c r="E26" s="74"/>
      <c r="F26" s="3">
        <f>D12+D13</f>
        <v>969</v>
      </c>
      <c r="G26" s="12"/>
    </row>
    <row r="27" spans="1:7" s="28" customFormat="1" ht="21" customHeight="1">
      <c r="A27" s="26"/>
      <c r="B27" s="66" t="s">
        <v>13</v>
      </c>
      <c r="C27" s="66"/>
      <c r="D27" s="66"/>
      <c r="E27" s="66"/>
      <c r="F27" s="27">
        <f>F19+F20+F21+F22+F26</f>
        <v>3344.76</v>
      </c>
      <c r="G27" s="9"/>
    </row>
    <row r="29" spans="1:6" ht="18" customHeight="1">
      <c r="A29" s="54" t="s">
        <v>71</v>
      </c>
      <c r="B29" s="54"/>
      <c r="C29" s="54"/>
      <c r="D29" s="54"/>
      <c r="E29" s="54"/>
      <c r="F29" s="3">
        <f>D14-F27+D7</f>
        <v>21662.999999999996</v>
      </c>
    </row>
    <row r="30" spans="1:6" ht="20.25" customHeight="1">
      <c r="A30" s="54" t="s">
        <v>72</v>
      </c>
      <c r="B30" s="54"/>
      <c r="C30" s="54"/>
      <c r="D30" s="54"/>
      <c r="E30" s="54"/>
      <c r="F30" s="3">
        <f>F14</f>
        <v>-639.7799999999997</v>
      </c>
    </row>
    <row r="31" spans="1:6" ht="18" customHeight="1">
      <c r="A31" s="55" t="s">
        <v>63</v>
      </c>
      <c r="B31" s="55"/>
      <c r="C31" s="55"/>
      <c r="D31" s="55"/>
      <c r="E31" s="55"/>
      <c r="F31" s="3">
        <f>F29+F30</f>
        <v>21023.219999999998</v>
      </c>
    </row>
    <row r="32" ht="11.25" customHeight="1"/>
    <row r="34" spans="1:6" ht="15.75">
      <c r="A34" s="29" t="s">
        <v>26</v>
      </c>
      <c r="B34" s="29" t="s">
        <v>17</v>
      </c>
      <c r="C34" s="67" t="s">
        <v>38</v>
      </c>
      <c r="D34" s="68"/>
      <c r="E34" s="69"/>
      <c r="F34" s="29" t="s">
        <v>39</v>
      </c>
    </row>
    <row r="35" spans="1:6" ht="15.75">
      <c r="A35" s="4"/>
      <c r="B35" s="6"/>
      <c r="C35" s="70"/>
      <c r="D35" s="71"/>
      <c r="E35" s="72"/>
      <c r="F35" s="7"/>
    </row>
    <row r="36" spans="1:6" s="28" customFormat="1" ht="15.75">
      <c r="A36" s="73" t="s">
        <v>40</v>
      </c>
      <c r="B36" s="73"/>
      <c r="C36" s="73"/>
      <c r="D36" s="73"/>
      <c r="E36" s="73"/>
      <c r="F36" s="30">
        <f>SUM(F35:F35)</f>
        <v>0</v>
      </c>
    </row>
  </sheetData>
  <sheetProtection/>
  <mergeCells count="16">
    <mergeCell ref="A1:F1"/>
    <mergeCell ref="A2:F2"/>
    <mergeCell ref="A16:F16"/>
    <mergeCell ref="B18:E18"/>
    <mergeCell ref="B19:E19"/>
    <mergeCell ref="B20:E20"/>
    <mergeCell ref="B27:E27"/>
    <mergeCell ref="C34:E34"/>
    <mergeCell ref="C35:E35"/>
    <mergeCell ref="A36:E36"/>
    <mergeCell ref="B21:E21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41</v>
      </c>
      <c r="B1" s="62"/>
      <c r="C1" s="62"/>
      <c r="D1" s="62"/>
      <c r="E1" s="62"/>
      <c r="F1" s="62"/>
      <c r="G1" s="58"/>
    </row>
    <row r="2" spans="1:8" ht="15.75">
      <c r="A2" s="62" t="s">
        <v>61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9" ht="15.75" hidden="1" outlineLevel="1">
      <c r="A5" s="12" t="s">
        <v>19</v>
      </c>
      <c r="C5" s="12"/>
      <c r="D5" s="12">
        <v>52.1</v>
      </c>
      <c r="E5" s="12" t="s">
        <v>20</v>
      </c>
      <c r="F5" s="12"/>
      <c r="G5" s="12"/>
      <c r="I5" s="3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C14</f>
        <v>-639.78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46">
        <v>-559.03</v>
      </c>
      <c r="D11" s="44">
        <v>6708.36</v>
      </c>
      <c r="E11" s="44">
        <v>6708.36</v>
      </c>
      <c r="F11" s="44">
        <f>C11-D11+E11</f>
        <v>-559.0299999999997</v>
      </c>
      <c r="G11" s="16" t="s">
        <v>44</v>
      </c>
      <c r="H11" s="16">
        <v>10.66</v>
      </c>
      <c r="I11" s="56">
        <f>H11*12*H18</f>
        <v>6664.6320000000005</v>
      </c>
    </row>
    <row r="12" spans="1:9" s="20" customFormat="1" ht="15.75">
      <c r="A12" s="4">
        <v>2</v>
      </c>
      <c r="B12" s="18" t="s">
        <v>3</v>
      </c>
      <c r="C12" s="46">
        <v>-54.18</v>
      </c>
      <c r="D12" s="44">
        <v>650.16</v>
      </c>
      <c r="E12" s="44">
        <v>650.16</v>
      </c>
      <c r="F12" s="44">
        <f>C12-D12+E12</f>
        <v>-54.17999999999995</v>
      </c>
      <c r="G12" s="16" t="s">
        <v>45</v>
      </c>
      <c r="H12" s="16">
        <v>3.2</v>
      </c>
      <c r="I12" s="57">
        <f>H12*12*H18</f>
        <v>2000.6400000000003</v>
      </c>
    </row>
    <row r="13" spans="1:9" s="20" customFormat="1" ht="29.25" customHeight="1">
      <c r="A13" s="4">
        <v>3</v>
      </c>
      <c r="B13" s="18" t="s">
        <v>47</v>
      </c>
      <c r="C13" s="46">
        <v>-26.57</v>
      </c>
      <c r="D13" s="44">
        <v>318.84</v>
      </c>
      <c r="E13" s="44">
        <v>318.84</v>
      </c>
      <c r="F13" s="44">
        <f>C13-D13+E13</f>
        <v>-26.569999999999993</v>
      </c>
      <c r="G13" s="19" t="s">
        <v>65</v>
      </c>
      <c r="H13" s="19">
        <v>0.6</v>
      </c>
      <c r="I13" s="20">
        <f>H13*H18*12</f>
        <v>375.12</v>
      </c>
    </row>
    <row r="14" spans="1:6" ht="19.5" customHeight="1">
      <c r="A14" s="4"/>
      <c r="B14" s="18" t="s">
        <v>4</v>
      </c>
      <c r="C14" s="45">
        <f>SUM(C11:C13)</f>
        <v>-639.78</v>
      </c>
      <c r="D14" s="45">
        <f>SUM(D11:D13)</f>
        <v>7677.36</v>
      </c>
      <c r="E14" s="45">
        <f>SUM(E11:E13)</f>
        <v>7677.36</v>
      </c>
      <c r="F14" s="44">
        <f>SUM(F11:F13)</f>
        <v>-639.7799999999997</v>
      </c>
    </row>
    <row r="15" ht="11.25" customHeight="1"/>
    <row r="16" spans="1:6" ht="15.75">
      <c r="A16" s="62" t="s">
        <v>30</v>
      </c>
      <c r="B16" s="62"/>
      <c r="C16" s="62"/>
      <c r="D16" s="62"/>
      <c r="E16" s="62"/>
      <c r="F16" s="62"/>
    </row>
    <row r="17" spans="1:8" ht="15.75">
      <c r="A17" s="58"/>
      <c r="B17" s="58"/>
      <c r="C17" s="58"/>
      <c r="D17" s="58"/>
      <c r="E17" s="58"/>
      <c r="F17" s="58"/>
      <c r="H17" s="5" t="s">
        <v>31</v>
      </c>
    </row>
    <row r="18" spans="1:8" ht="33" customHeight="1">
      <c r="A18" s="17" t="s">
        <v>43</v>
      </c>
      <c r="B18" s="63" t="s">
        <v>6</v>
      </c>
      <c r="C18" s="63"/>
      <c r="D18" s="63"/>
      <c r="E18" s="63"/>
      <c r="F18" s="21" t="s">
        <v>18</v>
      </c>
      <c r="G18" s="22"/>
      <c r="H18" s="5">
        <f>D5</f>
        <v>52.1</v>
      </c>
    </row>
    <row r="19" spans="1:10" ht="18" customHeight="1">
      <c r="A19" s="23">
        <v>1</v>
      </c>
      <c r="B19" s="64" t="s">
        <v>8</v>
      </c>
      <c r="C19" s="64"/>
      <c r="D19" s="64"/>
      <c r="E19" s="64"/>
      <c r="F19" s="1">
        <f>I12</f>
        <v>2000.6400000000003</v>
      </c>
      <c r="G19" s="24"/>
      <c r="H19" s="5" t="s">
        <v>32</v>
      </c>
      <c r="I19" s="5" t="s">
        <v>33</v>
      </c>
      <c r="J19" s="5" t="s">
        <v>34</v>
      </c>
    </row>
    <row r="20" spans="1:7" ht="18" customHeight="1">
      <c r="A20" s="25">
        <v>2</v>
      </c>
      <c r="B20" s="65" t="s">
        <v>48</v>
      </c>
      <c r="C20" s="65"/>
      <c r="D20" s="65"/>
      <c r="E20" s="65"/>
      <c r="F20" s="2">
        <v>0</v>
      </c>
      <c r="G20" s="24"/>
    </row>
    <row r="21" spans="1:7" ht="18" customHeight="1">
      <c r="A21" s="25">
        <v>3</v>
      </c>
      <c r="B21" s="65" t="s">
        <v>53</v>
      </c>
      <c r="C21" s="65"/>
      <c r="D21" s="65"/>
      <c r="E21" s="65"/>
      <c r="F21" s="2">
        <f>0.69*12*H18</f>
        <v>431.388</v>
      </c>
      <c r="G21" s="24"/>
    </row>
    <row r="22" spans="1:7" ht="18" customHeight="1" hidden="1" outlineLevel="1">
      <c r="A22" s="25">
        <v>4</v>
      </c>
      <c r="B22" s="65" t="s">
        <v>11</v>
      </c>
      <c r="C22" s="65"/>
      <c r="D22" s="65"/>
      <c r="E22" s="65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5" t="s">
        <v>35</v>
      </c>
      <c r="C23" s="65"/>
      <c r="D23" s="65"/>
      <c r="E23" s="65"/>
      <c r="F23" s="3">
        <v>0</v>
      </c>
      <c r="G23" s="12"/>
    </row>
    <row r="24" spans="1:7" ht="16.5" customHeight="1" hidden="1" outlineLevel="1">
      <c r="A24" s="25" t="s">
        <v>12</v>
      </c>
      <c r="B24" s="65" t="s">
        <v>36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12</v>
      </c>
      <c r="B25" s="65" t="s">
        <v>37</v>
      </c>
      <c r="C25" s="65"/>
      <c r="D25" s="65"/>
      <c r="E25" s="65"/>
      <c r="F25" s="3">
        <v>0</v>
      </c>
      <c r="G25" s="12"/>
    </row>
    <row r="26" spans="1:7" ht="17.25" customHeight="1" collapsed="1">
      <c r="A26" s="25">
        <v>4</v>
      </c>
      <c r="B26" s="74" t="s">
        <v>3</v>
      </c>
      <c r="C26" s="74"/>
      <c r="D26" s="74"/>
      <c r="E26" s="74"/>
      <c r="F26" s="3">
        <f>D12+D13</f>
        <v>969</v>
      </c>
      <c r="G26" s="12"/>
    </row>
    <row r="27" spans="1:7" s="28" customFormat="1" ht="21" customHeight="1">
      <c r="A27" s="26"/>
      <c r="B27" s="66" t="s">
        <v>13</v>
      </c>
      <c r="C27" s="66"/>
      <c r="D27" s="66"/>
      <c r="E27" s="66"/>
      <c r="F27" s="27">
        <f>F19+F20+F21+F22+F26</f>
        <v>3401.0280000000002</v>
      </c>
      <c r="G27" s="9"/>
    </row>
    <row r="29" spans="1:6" ht="18" customHeight="1">
      <c r="A29" s="54" t="s">
        <v>64</v>
      </c>
      <c r="B29" s="54"/>
      <c r="C29" s="54"/>
      <c r="D29" s="54"/>
      <c r="E29" s="54"/>
      <c r="F29" s="3">
        <f>D14-F27+D7</f>
        <v>4276.331999999999</v>
      </c>
    </row>
    <row r="30" spans="1:6" ht="20.25" customHeight="1">
      <c r="A30" s="54" t="s">
        <v>62</v>
      </c>
      <c r="B30" s="54"/>
      <c r="C30" s="54"/>
      <c r="D30" s="54"/>
      <c r="E30" s="54"/>
      <c r="F30" s="3">
        <f>F14</f>
        <v>-639.7799999999997</v>
      </c>
    </row>
    <row r="31" spans="1:6" ht="18" customHeight="1">
      <c r="A31" s="55" t="s">
        <v>63</v>
      </c>
      <c r="B31" s="55"/>
      <c r="C31" s="55"/>
      <c r="D31" s="55"/>
      <c r="E31" s="55"/>
      <c r="F31" s="3">
        <f>F29+F30</f>
        <v>3636.5519999999997</v>
      </c>
    </row>
    <row r="32" ht="11.25" customHeight="1"/>
    <row r="34" spans="1:6" ht="15.75">
      <c r="A34" s="29" t="s">
        <v>26</v>
      </c>
      <c r="B34" s="29" t="s">
        <v>17</v>
      </c>
      <c r="C34" s="67" t="s">
        <v>38</v>
      </c>
      <c r="D34" s="68"/>
      <c r="E34" s="69"/>
      <c r="F34" s="29" t="s">
        <v>39</v>
      </c>
    </row>
    <row r="35" spans="1:6" ht="15.75">
      <c r="A35" s="4"/>
      <c r="B35" s="6"/>
      <c r="C35" s="70"/>
      <c r="D35" s="71"/>
      <c r="E35" s="72"/>
      <c r="F35" s="7"/>
    </row>
    <row r="36" spans="1:6" s="28" customFormat="1" ht="15.75">
      <c r="A36" s="73" t="s">
        <v>40</v>
      </c>
      <c r="B36" s="73"/>
      <c r="C36" s="73"/>
      <c r="D36" s="73"/>
      <c r="E36" s="73"/>
      <c r="F36" s="30">
        <f>SUM(F35:F35)</f>
        <v>0</v>
      </c>
    </row>
  </sheetData>
  <sheetProtection selectLockedCells="1" selectUnlockedCells="1"/>
  <mergeCells count="16">
    <mergeCell ref="B27:E27"/>
    <mergeCell ref="C34:E34"/>
    <mergeCell ref="C35:E35"/>
    <mergeCell ref="A36:E36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41</v>
      </c>
      <c r="B1" s="62"/>
      <c r="C1" s="62"/>
      <c r="D1" s="62"/>
      <c r="E1" s="62"/>
      <c r="F1" s="62"/>
      <c r="G1" s="8"/>
    </row>
    <row r="2" spans="1:8" ht="15.75">
      <c r="A2" s="62" t="s">
        <v>61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9" ht="15.75" hidden="1" outlineLevel="1">
      <c r="A5" s="12" t="s">
        <v>19</v>
      </c>
      <c r="C5" s="12"/>
      <c r="D5" s="12">
        <v>52.1</v>
      </c>
      <c r="E5" s="12" t="s">
        <v>20</v>
      </c>
      <c r="F5" s="12"/>
      <c r="G5" s="12"/>
      <c r="I5" s="32"/>
    </row>
    <row r="6" ht="9" customHeight="1" collapsed="1">
      <c r="I6" s="33"/>
    </row>
    <row r="7" spans="1:6" ht="15.75">
      <c r="A7" s="9" t="s">
        <v>21</v>
      </c>
      <c r="C7" s="9"/>
      <c r="D7" s="13">
        <f>'2014'!B21</f>
        <v>12997.8</v>
      </c>
      <c r="E7" s="9" t="s">
        <v>22</v>
      </c>
      <c r="F7" s="9"/>
    </row>
    <row r="8" spans="1:6" ht="15.75">
      <c r="A8" s="9" t="s">
        <v>23</v>
      </c>
      <c r="C8" s="12"/>
      <c r="D8" s="14">
        <f>C14</f>
        <v>-639.78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46">
        <v>-559.03</v>
      </c>
      <c r="D11" s="44">
        <v>6708.36</v>
      </c>
      <c r="E11" s="44">
        <v>6708.36</v>
      </c>
      <c r="F11" s="44">
        <f>C11-D11+E11</f>
        <v>-559.0299999999997</v>
      </c>
      <c r="G11" s="16" t="s">
        <v>44</v>
      </c>
      <c r="H11" s="16">
        <v>10.66</v>
      </c>
      <c r="I11" s="56">
        <f>H11*12*H18</f>
        <v>6664.6320000000005</v>
      </c>
    </row>
    <row r="12" spans="1:9" s="20" customFormat="1" ht="15.75">
      <c r="A12" s="4">
        <v>2</v>
      </c>
      <c r="B12" s="18" t="s">
        <v>3</v>
      </c>
      <c r="C12" s="46">
        <v>-54.18</v>
      </c>
      <c r="D12" s="44">
        <v>650.16</v>
      </c>
      <c r="E12" s="44">
        <v>650.16</v>
      </c>
      <c r="F12" s="44">
        <f>C12-D12+E12</f>
        <v>-54.17999999999995</v>
      </c>
      <c r="G12" s="16" t="s">
        <v>45</v>
      </c>
      <c r="H12" s="16">
        <v>3.2</v>
      </c>
      <c r="I12" s="57">
        <f>H12*12*H18</f>
        <v>2000.6400000000003</v>
      </c>
    </row>
    <row r="13" spans="1:9" s="20" customFormat="1" ht="29.25" customHeight="1">
      <c r="A13" s="4">
        <v>3</v>
      </c>
      <c r="B13" s="18" t="s">
        <v>47</v>
      </c>
      <c r="C13" s="46">
        <v>-26.57</v>
      </c>
      <c r="D13" s="44">
        <v>318.84</v>
      </c>
      <c r="E13" s="44">
        <v>318.84</v>
      </c>
      <c r="F13" s="44">
        <f>C13-D13+E13</f>
        <v>-26.569999999999993</v>
      </c>
      <c r="G13" s="19" t="s">
        <v>65</v>
      </c>
      <c r="H13" s="19">
        <v>0.6</v>
      </c>
      <c r="I13" s="20">
        <f>H13*H18*12</f>
        <v>375.12</v>
      </c>
    </row>
    <row r="14" spans="1:6" ht="19.5" customHeight="1">
      <c r="A14" s="4"/>
      <c r="B14" s="18" t="s">
        <v>4</v>
      </c>
      <c r="C14" s="45">
        <f>SUM(C11:C13)</f>
        <v>-639.78</v>
      </c>
      <c r="D14" s="45">
        <f>SUM(D11:D13)</f>
        <v>7677.36</v>
      </c>
      <c r="E14" s="45">
        <f>SUM(E11:E13)</f>
        <v>7677.36</v>
      </c>
      <c r="F14" s="44">
        <f>SUM(F11:F13)</f>
        <v>-639.7799999999997</v>
      </c>
    </row>
    <row r="15" ht="11.25" customHeight="1"/>
    <row r="16" spans="1:6" ht="15.75">
      <c r="A16" s="62" t="s">
        <v>30</v>
      </c>
      <c r="B16" s="62"/>
      <c r="C16" s="62"/>
      <c r="D16" s="62"/>
      <c r="E16" s="62"/>
      <c r="F16" s="62"/>
    </row>
    <row r="17" spans="1:8" ht="15.75">
      <c r="A17" s="31"/>
      <c r="B17" s="8"/>
      <c r="C17" s="8"/>
      <c r="D17" s="8"/>
      <c r="E17" s="8"/>
      <c r="F17" s="8"/>
      <c r="H17" s="5" t="s">
        <v>31</v>
      </c>
    </row>
    <row r="18" spans="1:8" ht="33" customHeight="1">
      <c r="A18" s="17" t="s">
        <v>43</v>
      </c>
      <c r="B18" s="63" t="s">
        <v>6</v>
      </c>
      <c r="C18" s="63"/>
      <c r="D18" s="63"/>
      <c r="E18" s="63"/>
      <c r="F18" s="21" t="s">
        <v>18</v>
      </c>
      <c r="G18" s="22"/>
      <c r="H18" s="5">
        <f>D5</f>
        <v>52.1</v>
      </c>
    </row>
    <row r="19" spans="1:10" ht="18" customHeight="1">
      <c r="A19" s="23">
        <v>1</v>
      </c>
      <c r="B19" s="64" t="s">
        <v>8</v>
      </c>
      <c r="C19" s="64"/>
      <c r="D19" s="64"/>
      <c r="E19" s="64"/>
      <c r="F19" s="1">
        <f>I12</f>
        <v>2000.6400000000003</v>
      </c>
      <c r="G19" s="24"/>
      <c r="H19" s="5" t="s">
        <v>32</v>
      </c>
      <c r="I19" s="5" t="s">
        <v>33</v>
      </c>
      <c r="J19" s="5" t="s">
        <v>34</v>
      </c>
    </row>
    <row r="20" spans="1:7" ht="18" customHeight="1">
      <c r="A20" s="25">
        <v>2</v>
      </c>
      <c r="B20" s="65" t="s">
        <v>48</v>
      </c>
      <c r="C20" s="65"/>
      <c r="D20" s="65"/>
      <c r="E20" s="65"/>
      <c r="F20" s="2">
        <v>0</v>
      </c>
      <c r="G20" s="24"/>
    </row>
    <row r="21" spans="1:7" ht="18" customHeight="1">
      <c r="A21" s="25">
        <v>3</v>
      </c>
      <c r="B21" s="65" t="s">
        <v>53</v>
      </c>
      <c r="C21" s="65"/>
      <c r="D21" s="65"/>
      <c r="E21" s="65"/>
      <c r="F21" s="2">
        <f>I13</f>
        <v>375.12</v>
      </c>
      <c r="G21" s="24"/>
    </row>
    <row r="22" spans="1:7" ht="18" customHeight="1" hidden="1" outlineLevel="1">
      <c r="A22" s="25">
        <v>4</v>
      </c>
      <c r="B22" s="65" t="s">
        <v>11</v>
      </c>
      <c r="C22" s="65"/>
      <c r="D22" s="65"/>
      <c r="E22" s="65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5" t="s">
        <v>35</v>
      </c>
      <c r="C23" s="65"/>
      <c r="D23" s="65"/>
      <c r="E23" s="65"/>
      <c r="F23" s="3">
        <v>0</v>
      </c>
      <c r="G23" s="12"/>
    </row>
    <row r="24" spans="1:7" ht="16.5" customHeight="1" hidden="1" outlineLevel="1">
      <c r="A24" s="25" t="s">
        <v>12</v>
      </c>
      <c r="B24" s="65" t="s">
        <v>36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12</v>
      </c>
      <c r="B25" s="65" t="s">
        <v>37</v>
      </c>
      <c r="C25" s="65"/>
      <c r="D25" s="65"/>
      <c r="E25" s="65"/>
      <c r="F25" s="3">
        <v>0</v>
      </c>
      <c r="G25" s="12"/>
    </row>
    <row r="26" spans="1:7" ht="17.25" customHeight="1" collapsed="1">
      <c r="A26" s="25">
        <v>4</v>
      </c>
      <c r="B26" s="74" t="s">
        <v>3</v>
      </c>
      <c r="C26" s="74"/>
      <c r="D26" s="74"/>
      <c r="E26" s="74"/>
      <c r="F26" s="3">
        <f>D12+D13</f>
        <v>969</v>
      </c>
      <c r="G26" s="12"/>
    </row>
    <row r="27" spans="1:7" s="28" customFormat="1" ht="21" customHeight="1">
      <c r="A27" s="26"/>
      <c r="B27" s="66" t="s">
        <v>13</v>
      </c>
      <c r="C27" s="66"/>
      <c r="D27" s="66"/>
      <c r="E27" s="66"/>
      <c r="F27" s="27">
        <f>F19+F20+F21+F22+F26</f>
        <v>3344.76</v>
      </c>
      <c r="G27" s="9"/>
    </row>
    <row r="29" spans="1:6" ht="18" customHeight="1">
      <c r="A29" s="54" t="s">
        <v>64</v>
      </c>
      <c r="B29" s="54"/>
      <c r="C29" s="54"/>
      <c r="D29" s="54"/>
      <c r="E29" s="54"/>
      <c r="F29" s="3">
        <f>D14-F27+D7</f>
        <v>17330.399999999998</v>
      </c>
    </row>
    <row r="30" spans="1:6" ht="20.25" customHeight="1">
      <c r="A30" s="54" t="s">
        <v>62</v>
      </c>
      <c r="B30" s="54"/>
      <c r="C30" s="54"/>
      <c r="D30" s="54"/>
      <c r="E30" s="54"/>
      <c r="F30" s="3">
        <f>F14</f>
        <v>-639.7799999999997</v>
      </c>
    </row>
    <row r="31" spans="1:6" ht="18" customHeight="1">
      <c r="A31" s="55" t="s">
        <v>63</v>
      </c>
      <c r="B31" s="55"/>
      <c r="C31" s="55"/>
      <c r="D31" s="55"/>
      <c r="E31" s="55"/>
      <c r="F31" s="3">
        <f>F29+F30</f>
        <v>16690.62</v>
      </c>
    </row>
    <row r="32" ht="11.25" customHeight="1"/>
    <row r="34" spans="1:6" ht="15.75">
      <c r="A34" s="29" t="s">
        <v>26</v>
      </c>
      <c r="B34" s="29" t="s">
        <v>17</v>
      </c>
      <c r="C34" s="67" t="s">
        <v>38</v>
      </c>
      <c r="D34" s="68"/>
      <c r="E34" s="69"/>
      <c r="F34" s="29" t="s">
        <v>39</v>
      </c>
    </row>
    <row r="35" spans="1:6" ht="15.75">
      <c r="A35" s="4"/>
      <c r="B35" s="6"/>
      <c r="C35" s="70"/>
      <c r="D35" s="71"/>
      <c r="E35" s="72"/>
      <c r="F35" s="7"/>
    </row>
    <row r="36" spans="1:6" s="28" customFormat="1" ht="15.75">
      <c r="A36" s="73" t="s">
        <v>40</v>
      </c>
      <c r="B36" s="73"/>
      <c r="C36" s="73"/>
      <c r="D36" s="73"/>
      <c r="E36" s="73"/>
      <c r="F36" s="30">
        <f>SUM(F35:F35)</f>
        <v>0</v>
      </c>
    </row>
  </sheetData>
  <sheetProtection selectLockedCells="1" selectUnlockedCells="1"/>
  <mergeCells count="16">
    <mergeCell ref="A1:F1"/>
    <mergeCell ref="A2:F2"/>
    <mergeCell ref="A16:F16"/>
    <mergeCell ref="B18:E18"/>
    <mergeCell ref="B19:E19"/>
    <mergeCell ref="B20:E20"/>
    <mergeCell ref="C35:E35"/>
    <mergeCell ref="A36:E36"/>
    <mergeCell ref="C34:E34"/>
    <mergeCell ref="B27:E27"/>
    <mergeCell ref="B21:E21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C18" sqref="C18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5" t="s">
        <v>54</v>
      </c>
      <c r="B1" s="75"/>
      <c r="C1" s="75"/>
      <c r="D1" s="75"/>
      <c r="E1" s="75"/>
    </row>
    <row r="2" spans="1:5" ht="18.75">
      <c r="A2" s="75" t="s">
        <v>55</v>
      </c>
      <c r="B2" s="75"/>
      <c r="C2" s="75"/>
      <c r="D2" s="75"/>
      <c r="E2" s="75"/>
    </row>
    <row r="3" ht="18.75">
      <c r="A3" s="49"/>
    </row>
    <row r="4" ht="18.75">
      <c r="A4" s="34" t="s">
        <v>56</v>
      </c>
    </row>
    <row r="5" ht="18.75">
      <c r="A5" s="34" t="s">
        <v>57</v>
      </c>
    </row>
    <row r="6" ht="18.75">
      <c r="A6" s="34"/>
    </row>
    <row r="7" ht="16.5" thickBot="1">
      <c r="A7" s="35" t="s">
        <v>58</v>
      </c>
    </row>
    <row r="8" spans="1:5" ht="50.25" customHeight="1" thickBot="1">
      <c r="A8" s="36"/>
      <c r="B8" s="37" t="s">
        <v>46</v>
      </c>
      <c r="C8" s="37" t="s">
        <v>0</v>
      </c>
      <c r="D8" s="37" t="s">
        <v>1</v>
      </c>
      <c r="E8" s="37" t="s">
        <v>23</v>
      </c>
    </row>
    <row r="9" spans="1:5" ht="22.5" customHeight="1" thickBot="1">
      <c r="A9" s="48" t="s">
        <v>2</v>
      </c>
      <c r="B9" s="38">
        <v>559.03</v>
      </c>
      <c r="C9" s="38">
        <v>6708.36</v>
      </c>
      <c r="D9" s="38">
        <v>6708.36</v>
      </c>
      <c r="E9" s="38">
        <v>559.03</v>
      </c>
    </row>
    <row r="10" spans="1:5" ht="19.5" thickBot="1">
      <c r="A10" s="48" t="s">
        <v>3</v>
      </c>
      <c r="B10" s="38">
        <v>54.18</v>
      </c>
      <c r="C10" s="38">
        <v>650.16</v>
      </c>
      <c r="D10" s="38">
        <v>650.16</v>
      </c>
      <c r="E10" s="38">
        <v>54.18</v>
      </c>
    </row>
    <row r="11" spans="1:5" ht="31.5" customHeight="1" thickBot="1">
      <c r="A11" s="48" t="s">
        <v>47</v>
      </c>
      <c r="B11" s="38">
        <v>47.42</v>
      </c>
      <c r="C11" s="38">
        <v>318.84</v>
      </c>
      <c r="D11" s="38">
        <v>339.69</v>
      </c>
      <c r="E11" s="38">
        <v>26.57</v>
      </c>
    </row>
    <row r="12" spans="1:5" ht="36" customHeight="1" thickBot="1">
      <c r="A12" s="48" t="s">
        <v>4</v>
      </c>
      <c r="B12" s="39">
        <v>660.63</v>
      </c>
      <c r="C12" s="39">
        <v>7677.36</v>
      </c>
      <c r="D12" s="39">
        <v>7698.21</v>
      </c>
      <c r="E12" s="39">
        <v>639.78</v>
      </c>
    </row>
    <row r="13" ht="24" customHeight="1">
      <c r="A13" s="40"/>
    </row>
    <row r="14" ht="12.75" customHeight="1" thickBot="1">
      <c r="A14" s="40" t="s">
        <v>5</v>
      </c>
    </row>
    <row r="15" spans="1:3" ht="13.5" customHeight="1" thickBot="1">
      <c r="A15" s="50" t="s">
        <v>49</v>
      </c>
      <c r="B15" s="37" t="s">
        <v>6</v>
      </c>
      <c r="C15" s="37" t="s">
        <v>18</v>
      </c>
    </row>
    <row r="16" spans="1:3" ht="19.5" thickBot="1">
      <c r="A16" s="41" t="s">
        <v>7</v>
      </c>
      <c r="B16" s="51" t="s">
        <v>3</v>
      </c>
      <c r="C16" s="38">
        <v>969</v>
      </c>
    </row>
    <row r="17" spans="1:3" ht="19.5" thickBot="1">
      <c r="A17" s="41" t="s">
        <v>9</v>
      </c>
      <c r="B17" s="51" t="s">
        <v>50</v>
      </c>
      <c r="C17" s="38">
        <v>375.12</v>
      </c>
    </row>
    <row r="18" spans="1:3" ht="19.5" thickBot="1">
      <c r="A18" s="41" t="s">
        <v>10</v>
      </c>
      <c r="B18" s="51" t="s">
        <v>8</v>
      </c>
      <c r="C18" s="38">
        <v>2000.64</v>
      </c>
    </row>
    <row r="19" spans="1:3" ht="38.25" thickBot="1">
      <c r="A19" s="48"/>
      <c r="B19" s="52" t="s">
        <v>51</v>
      </c>
      <c r="C19" s="39">
        <v>3344.76</v>
      </c>
    </row>
    <row r="20" ht="15.75" thickBot="1">
      <c r="A20" s="42"/>
    </row>
    <row r="21" spans="1:2" ht="18.75" customHeight="1" thickBot="1">
      <c r="A21" s="47" t="s">
        <v>14</v>
      </c>
      <c r="B21" s="37">
        <v>12997.8</v>
      </c>
    </row>
    <row r="22" spans="1:2" ht="18.75" customHeight="1" thickBot="1">
      <c r="A22" s="48" t="s">
        <v>15</v>
      </c>
      <c r="B22" s="39">
        <v>639.78</v>
      </c>
    </row>
    <row r="23" spans="1:2" ht="38.25" thickBot="1">
      <c r="A23" s="41" t="s">
        <v>16</v>
      </c>
      <c r="B23" s="39" t="s">
        <v>59</v>
      </c>
    </row>
    <row r="24" spans="1:2" ht="38.25" thickBot="1">
      <c r="A24" s="41" t="s">
        <v>52</v>
      </c>
      <c r="B24" s="39">
        <v>559.03</v>
      </c>
    </row>
    <row r="25" ht="18.75" customHeight="1">
      <c r="A25" s="42"/>
    </row>
    <row r="26" ht="18.75" customHeight="1">
      <c r="A26" s="43" t="s">
        <v>60</v>
      </c>
    </row>
    <row r="27" ht="18.75" customHeight="1">
      <c r="A27" s="5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2017-09-13T11:33:04Z</cp:lastPrinted>
  <dcterms:created xsi:type="dcterms:W3CDTF">2015-10-12T10:40:12Z</dcterms:created>
  <dcterms:modified xsi:type="dcterms:W3CDTF">2018-03-26T15:15:15Z</dcterms:modified>
  <cp:category/>
  <cp:version/>
  <cp:contentType/>
  <cp:contentStatus/>
</cp:coreProperties>
</file>