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</sheets>
  <definedNames>
    <definedName name="_xlnm.Print_Area" localSheetId="2">'2015'!$A$1:$F$32</definedName>
  </definedNames>
  <calcPr fullCalcOnLoad="1" refMode="R1C1"/>
</workbook>
</file>

<file path=xl/sharedStrings.xml><?xml version="1.0" encoding="utf-8"?>
<sst xmlns="http://schemas.openxmlformats.org/spreadsheetml/2006/main" count="255" uniqueCount="74">
  <si>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</si>
  <si>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</si>
  <si>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</si>
  <si>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</si>
  <si>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</si>
  <si>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</si>
  <si>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</si>
  <si>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</si>
  <si>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</si>
  <si>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</si>
  <si>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</si>
  <si>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</si>
  <si>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</si>
  <si>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</si>
  <si>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</si>
  <si>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</si>
  <si>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</si>
  <si>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</si>
  <si>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</si>
  <si>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</si>
  <si>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</si>
  <si>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</si>
  <si>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</si>
  <si>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</si>
  <si>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</si>
  <si>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</si>
  <si>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</si>
  <si>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</si>
  <si>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</si>
  <si>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</si>
  <si>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</si>
  <si>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</si>
  <si>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</si>
  <si>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</si>
  <si>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</si>
  <si>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</si>
  <si>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</si>
  <si>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</si>
  <si>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</si>
  <si>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Обслуживание ВГО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</si>
  <si>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</si>
  <si>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</si>
  <si>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</si>
  <si>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 xml:space="preserve">В управлении ООО «УК Старый Город» - с  года </t>
  </si>
  <si>
    <t>Ул. Сурикова, д. 13</t>
  </si>
  <si>
    <t>Персонифицированный учет МКД  за  2013 г.</t>
  </si>
  <si>
    <t>Задолженность на 31.12.2013г</t>
  </si>
  <si>
    <t>Сальдо на 31.12.2013 г.</t>
  </si>
  <si>
    <t>Задолженность населения на 31.12.2013 г.</t>
  </si>
  <si>
    <t>Задолженность на 01.09.2013 г.</t>
  </si>
  <si>
    <t>Остаток на 01.09.2013г</t>
  </si>
  <si>
    <t>Задолженность на 01.09.2013</t>
  </si>
  <si>
    <t>Остаток на 01.01.2014г</t>
  </si>
  <si>
    <t>Персонифицированный учет МКД  за  2014 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</si>
  <si>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</si>
  <si>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</si>
  <si>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</si>
  <si>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</si>
  <si>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</si>
  <si>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Остаток на 01.01.2015г.</t>
  </si>
  <si>
    <t>Персонифицированный учет МКД  за  2016 г.</t>
  </si>
  <si>
    <t>Остаток на 01.01.2016г.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</si>
  <si>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</si>
  <si>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</si>
  <si>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</si>
  <si>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</si>
  <si>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</si>
  <si>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</si>
  <si>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>Остаток на 01.01.2017г.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</si>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</sst>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5">
      <selection activeCell="A26" sqref="A26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3" t="s">
        <v>67</v>
      </c>
      <c r="B1" s="43"/>
      <c r="C1" s="43"/>
      <c r="D1" s="43"/>
      <c r="E1" s="43"/>
      <c r="F1" s="43"/>
      <c r="G1" s="39"/>
    </row>
    <row r="2" spans="1:8" ht="15.75">
      <c r="A2" s="43" t="s">
        <v>44</v>
      </c>
      <c r="B2" s="43"/>
      <c r="C2" s="43"/>
      <c r="D2" s="43"/>
      <c r="E2" s="43"/>
      <c r="F2" s="43"/>
      <c r="G2" s="7"/>
      <c r="H2" s="8"/>
    </row>
    <row r="3" ht="9" customHeight="1"/>
    <row r="4" spans="1:6" ht="15.75" hidden="1" outlineLevel="1">
      <c r="A4" s="10" t="s">
        <v>43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110.2</v>
      </c>
      <c r="E5" s="10" t="s">
        <v>12</v>
      </c>
      <c r="F5" s="10"/>
    </row>
    <row r="6" ht="9" customHeight="1" collapsed="1">
      <c r="I6" s="26"/>
    </row>
    <row r="7" spans="1:6" ht="15.75">
      <c r="A7" s="7" t="s">
        <v>68</v>
      </c>
      <c r="C7" s="7"/>
      <c r="D7" s="40">
        <f>'2016'!F29</f>
        <v>13920.459999999995</v>
      </c>
      <c r="E7" s="7" t="s">
        <v>14</v>
      </c>
      <c r="F7" s="7"/>
    </row>
    <row r="8" spans="1:6" ht="15.75">
      <c r="A8" s="7" t="s">
        <v>69</v>
      </c>
      <c r="C8" s="10"/>
      <c r="D8" s="12">
        <f>C15</f>
        <v>-906.9499999999997</v>
      </c>
      <c r="E8" s="10" t="s">
        <v>14</v>
      </c>
      <c r="F8" s="10"/>
    </row>
    <row r="9" spans="2:6" ht="15.75">
      <c r="B9" s="10"/>
      <c r="C9" s="10"/>
      <c r="D9" s="10"/>
      <c r="E9" s="10"/>
      <c r="F9" s="13" t="s">
        <v>15</v>
      </c>
    </row>
    <row r="10" spans="1:6" s="9" customFormat="1" ht="28.5" customHeight="1">
      <c r="A10" s="2" t="s">
        <v>16</v>
      </c>
      <c r="B10" s="14" t="s">
        <v>17</v>
      </c>
      <c r="C10" s="15" t="s">
        <v>70</v>
      </c>
      <c r="D10" s="15" t="s">
        <v>0</v>
      </c>
      <c r="E10" s="15" t="s">
        <v>19</v>
      </c>
      <c r="F10" s="15" t="s">
        <v>71</v>
      </c>
    </row>
    <row r="11" spans="1:9" s="18" customFormat="1" ht="30" customHeight="1">
      <c r="A11" s="2">
        <v>1</v>
      </c>
      <c r="B11" s="16" t="s">
        <v>1</v>
      </c>
      <c r="C11" s="29">
        <v>-683.2399999999998</v>
      </c>
      <c r="D11" s="27">
        <v>8198.88</v>
      </c>
      <c r="E11" s="27">
        <v>8198.88</v>
      </c>
      <c r="F11" s="27">
        <f>C11-D11+E11</f>
        <v>-683.2399999999998</v>
      </c>
      <c r="G11" s="3" t="s">
        <v>34</v>
      </c>
      <c r="H11" s="3">
        <v>6.2</v>
      </c>
      <c r="I11" s="26">
        <f>H11*12*H19</f>
        <v>8198.880000000001</v>
      </c>
    </row>
    <row r="12" spans="1:9" s="18" customFormat="1" ht="15.75">
      <c r="A12" s="2">
        <v>2</v>
      </c>
      <c r="B12" s="16" t="s">
        <v>2</v>
      </c>
      <c r="C12" s="29">
        <v>-138.8499999999999</v>
      </c>
      <c r="D12" s="27">
        <v>1666.2</v>
      </c>
      <c r="E12" s="27">
        <v>1666.2</v>
      </c>
      <c r="F12" s="27">
        <f>C12-D12+E12</f>
        <v>-138.8499999999999</v>
      </c>
      <c r="G12" s="10" t="s">
        <v>35</v>
      </c>
      <c r="H12" s="3">
        <v>3.2</v>
      </c>
      <c r="I12" s="25">
        <f>H12*12*H19</f>
        <v>4231.68</v>
      </c>
    </row>
    <row r="13" spans="1:9" s="18" customFormat="1" ht="29.25" customHeight="1">
      <c r="A13" s="2">
        <v>3</v>
      </c>
      <c r="B13" s="16" t="s">
        <v>36</v>
      </c>
      <c r="C13" s="29">
        <v>-56.210000000000036</v>
      </c>
      <c r="D13" s="27">
        <v>674.52</v>
      </c>
      <c r="E13" s="27">
        <v>674.52</v>
      </c>
      <c r="F13" s="27">
        <f>C13-D13+E13</f>
        <v>-56.210000000000036</v>
      </c>
      <c r="G13" s="10" t="s">
        <v>38</v>
      </c>
      <c r="H13" s="3"/>
      <c r="I13" s="25">
        <f>H13*12*H19</f>
        <v>0</v>
      </c>
    </row>
    <row r="14" spans="1:8" s="18" customFormat="1" ht="30" customHeight="1">
      <c r="A14" s="2">
        <v>4</v>
      </c>
      <c r="B14" s="16" t="s">
        <v>39</v>
      </c>
      <c r="C14" s="29">
        <v>-28.649999999999977</v>
      </c>
      <c r="D14" s="27">
        <v>492.6</v>
      </c>
      <c r="E14" s="27">
        <v>443</v>
      </c>
      <c r="F14" s="27">
        <f>C14-D14+E14</f>
        <v>-78.25</v>
      </c>
      <c r="G14" s="17"/>
      <c r="H14" s="17"/>
    </row>
    <row r="15" spans="1:6" ht="19.5" customHeight="1">
      <c r="A15" s="2"/>
      <c r="B15" s="16" t="s">
        <v>3</v>
      </c>
      <c r="C15" s="28">
        <f>SUM(C11:C14)</f>
        <v>-906.9499999999997</v>
      </c>
      <c r="D15" s="28">
        <f>SUM(D11:D14)</f>
        <v>11032.2</v>
      </c>
      <c r="E15" s="28">
        <f>SUM(E11:E14)</f>
        <v>10982.6</v>
      </c>
      <c r="F15" s="28">
        <f>SUM(F11:F14)</f>
        <v>-956.5499999999997</v>
      </c>
    </row>
    <row r="16" ht="11.25" customHeight="1"/>
    <row r="17" spans="1:6" ht="15.75">
      <c r="A17" s="43" t="s">
        <v>20</v>
      </c>
      <c r="B17" s="43"/>
      <c r="C17" s="43"/>
      <c r="D17" s="43"/>
      <c r="E17" s="43"/>
      <c r="F17" s="43"/>
    </row>
    <row r="18" spans="1:8" ht="15.75">
      <c r="A18" s="39"/>
      <c r="B18" s="39"/>
      <c r="C18" s="39"/>
      <c r="D18" s="39"/>
      <c r="E18" s="39"/>
      <c r="F18" s="39"/>
      <c r="H18" s="3" t="s">
        <v>21</v>
      </c>
    </row>
    <row r="19" spans="1:8" ht="33" customHeight="1">
      <c r="A19" s="15" t="s">
        <v>33</v>
      </c>
      <c r="B19" s="44" t="s">
        <v>4</v>
      </c>
      <c r="C19" s="44"/>
      <c r="D19" s="44"/>
      <c r="E19" s="44"/>
      <c r="F19" s="19" t="s">
        <v>10</v>
      </c>
      <c r="G19" s="20"/>
      <c r="H19" s="3">
        <f>D5</f>
        <v>110.2</v>
      </c>
    </row>
    <row r="20" spans="1:10" ht="18" customHeight="1">
      <c r="A20" s="33">
        <v>1</v>
      </c>
      <c r="B20" s="45" t="s">
        <v>5</v>
      </c>
      <c r="C20" s="45"/>
      <c r="D20" s="45"/>
      <c r="E20" s="46"/>
      <c r="F20" s="42">
        <f>I12</f>
        <v>4231.68</v>
      </c>
      <c r="G20" s="10"/>
      <c r="H20" s="3" t="s">
        <v>22</v>
      </c>
      <c r="I20" s="3" t="s">
        <v>23</v>
      </c>
      <c r="J20" s="3" t="s">
        <v>24</v>
      </c>
    </row>
    <row r="21" spans="1:7" ht="18" customHeight="1">
      <c r="A21" s="35">
        <v>2</v>
      </c>
      <c r="B21" s="47" t="s">
        <v>39</v>
      </c>
      <c r="C21" s="47"/>
      <c r="D21" s="47"/>
      <c r="E21" s="48"/>
      <c r="F21" s="42">
        <f>D14</f>
        <v>492.6</v>
      </c>
      <c r="G21" s="10"/>
    </row>
    <row r="22" spans="1:7" ht="18" customHeight="1" hidden="1" outlineLevel="1">
      <c r="A22" s="35">
        <v>4</v>
      </c>
      <c r="B22" s="47" t="s">
        <v>6</v>
      </c>
      <c r="C22" s="47"/>
      <c r="D22" s="47"/>
      <c r="E22" s="48"/>
      <c r="F22" s="42">
        <f>F23+F24+F25</f>
        <v>0</v>
      </c>
      <c r="G22" s="10"/>
    </row>
    <row r="23" spans="1:7" ht="16.5" customHeight="1" hidden="1" outlineLevel="1">
      <c r="A23" s="35" t="s">
        <v>7</v>
      </c>
      <c r="B23" s="47" t="s">
        <v>25</v>
      </c>
      <c r="C23" s="47"/>
      <c r="D23" s="47"/>
      <c r="E23" s="48"/>
      <c r="F23" s="42">
        <v>0</v>
      </c>
      <c r="G23" s="10"/>
    </row>
    <row r="24" spans="1:7" ht="16.5" customHeight="1" hidden="1" outlineLevel="1">
      <c r="A24" s="35" t="s">
        <v>7</v>
      </c>
      <c r="B24" s="47" t="s">
        <v>26</v>
      </c>
      <c r="C24" s="47"/>
      <c r="D24" s="47"/>
      <c r="E24" s="48"/>
      <c r="F24" s="42">
        <v>0</v>
      </c>
      <c r="G24" s="10"/>
    </row>
    <row r="25" spans="1:7" ht="16.5" customHeight="1" hidden="1" outlineLevel="1">
      <c r="A25" s="35" t="s">
        <v>7</v>
      </c>
      <c r="B25" s="47" t="s">
        <v>27</v>
      </c>
      <c r="C25" s="47"/>
      <c r="D25" s="47"/>
      <c r="E25" s="48"/>
      <c r="F25" s="42">
        <v>0</v>
      </c>
      <c r="G25" s="10"/>
    </row>
    <row r="26" spans="1:7" ht="17.25" customHeight="1" collapsed="1">
      <c r="A26" s="35">
        <v>3</v>
      </c>
      <c r="B26" s="56" t="s">
        <v>37</v>
      </c>
      <c r="C26" s="56"/>
      <c r="D26" s="56"/>
      <c r="E26" s="57"/>
      <c r="F26" s="42">
        <f>D12+D13</f>
        <v>2340.7200000000003</v>
      </c>
      <c r="G26" s="10"/>
    </row>
    <row r="27" spans="1:7" s="21" customFormat="1" ht="21" customHeight="1">
      <c r="A27" s="37"/>
      <c r="B27" s="58" t="s">
        <v>8</v>
      </c>
      <c r="C27" s="58"/>
      <c r="D27" s="58"/>
      <c r="E27" s="58"/>
      <c r="F27" s="41">
        <f>F20+F21+F22+F26</f>
        <v>7065.000000000001</v>
      </c>
      <c r="G27" s="7"/>
    </row>
    <row r="29" spans="1:6" ht="18" customHeight="1">
      <c r="A29" s="30" t="s">
        <v>72</v>
      </c>
      <c r="B29" s="30"/>
      <c r="C29" s="30"/>
      <c r="D29" s="30"/>
      <c r="E29" s="30"/>
      <c r="F29" s="1">
        <f>D7+D15-F27</f>
        <v>17887.659999999996</v>
      </c>
    </row>
    <row r="30" spans="1:6" ht="20.25" customHeight="1">
      <c r="A30" s="30" t="s">
        <v>73</v>
      </c>
      <c r="B30" s="30"/>
      <c r="C30" s="30"/>
      <c r="D30" s="30"/>
      <c r="E30" s="30"/>
      <c r="F30" s="1">
        <f>F15</f>
        <v>-956.5499999999997</v>
      </c>
    </row>
    <row r="31" spans="1:6" ht="18" customHeight="1">
      <c r="A31" s="31" t="s">
        <v>41</v>
      </c>
      <c r="B31" s="31"/>
      <c r="C31" s="31"/>
      <c r="D31" s="31"/>
      <c r="E31" s="31"/>
      <c r="F31" s="1">
        <f>F29+F30</f>
        <v>16931.109999999997</v>
      </c>
    </row>
    <row r="32" ht="11.25" customHeight="1"/>
    <row r="34" spans="1:6" ht="15.75">
      <c r="A34" s="22" t="s">
        <v>16</v>
      </c>
      <c r="B34" s="22" t="s">
        <v>9</v>
      </c>
      <c r="C34" s="49" t="s">
        <v>28</v>
      </c>
      <c r="D34" s="50"/>
      <c r="E34" s="51"/>
      <c r="F34" s="22" t="s">
        <v>29</v>
      </c>
    </row>
    <row r="35" spans="1:6" ht="15.75">
      <c r="A35" s="2"/>
      <c r="B35" s="4"/>
      <c r="C35" s="52"/>
      <c r="D35" s="53"/>
      <c r="E35" s="54"/>
      <c r="F35" s="5"/>
    </row>
    <row r="36" spans="1:6" s="21" customFormat="1" ht="15.75">
      <c r="A36" s="55" t="s">
        <v>30</v>
      </c>
      <c r="B36" s="55"/>
      <c r="C36" s="55"/>
      <c r="D36" s="55"/>
      <c r="E36" s="55"/>
      <c r="F36" s="23">
        <f>SUM(F35:F35)</f>
        <v>0</v>
      </c>
    </row>
  </sheetData>
  <sheetProtection/>
  <mergeCells count="15">
    <mergeCell ref="C34:E34"/>
    <mergeCell ref="C35:E35"/>
    <mergeCell ref="A36:E36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3" t="s">
        <v>60</v>
      </c>
      <c r="B1" s="43"/>
      <c r="C1" s="43"/>
      <c r="D1" s="43"/>
      <c r="E1" s="43"/>
      <c r="F1" s="43"/>
      <c r="G1" s="32"/>
    </row>
    <row r="2" spans="1:8" ht="15.75">
      <c r="A2" s="43" t="s">
        <v>44</v>
      </c>
      <c r="B2" s="43"/>
      <c r="C2" s="43"/>
      <c r="D2" s="43"/>
      <c r="E2" s="43"/>
      <c r="F2" s="43"/>
      <c r="G2" s="7"/>
      <c r="H2" s="8"/>
    </row>
    <row r="3" ht="9" customHeight="1"/>
    <row r="4" spans="1:6" ht="15.75" hidden="1" outlineLevel="1">
      <c r="A4" s="10" t="s">
        <v>43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110.2</v>
      </c>
      <c r="E5" s="10" t="s">
        <v>12</v>
      </c>
      <c r="F5" s="10"/>
    </row>
    <row r="6" ht="9" customHeight="1" collapsed="1">
      <c r="I6" s="26"/>
    </row>
    <row r="7" spans="1:6" ht="15.75">
      <c r="A7" s="7" t="s">
        <v>61</v>
      </c>
      <c r="C7" s="7"/>
      <c r="D7" s="40">
        <f>'2015'!F29</f>
        <v>9953.259999999998</v>
      </c>
      <c r="E7" s="7" t="s">
        <v>14</v>
      </c>
      <c r="F7" s="7"/>
    </row>
    <row r="8" spans="1:6" ht="15.75">
      <c r="A8" s="7" t="s">
        <v>62</v>
      </c>
      <c r="C8" s="10"/>
      <c r="D8" s="12">
        <f>C15</f>
        <v>-906.95</v>
      </c>
      <c r="E8" s="10" t="s">
        <v>14</v>
      </c>
      <c r="F8" s="10"/>
    </row>
    <row r="9" spans="2:6" ht="15.75">
      <c r="B9" s="10"/>
      <c r="C9" s="10"/>
      <c r="D9" s="10"/>
      <c r="E9" s="10"/>
      <c r="F9" s="13" t="s">
        <v>15</v>
      </c>
    </row>
    <row r="10" spans="1:6" s="9" customFormat="1" ht="28.5" customHeight="1">
      <c r="A10" s="2" t="s">
        <v>16</v>
      </c>
      <c r="B10" s="14" t="s">
        <v>17</v>
      </c>
      <c r="C10" s="15" t="s">
        <v>63</v>
      </c>
      <c r="D10" s="15" t="s">
        <v>0</v>
      </c>
      <c r="E10" s="15" t="s">
        <v>19</v>
      </c>
      <c r="F10" s="15" t="s">
        <v>64</v>
      </c>
    </row>
    <row r="11" spans="1:9" s="18" customFormat="1" ht="30" customHeight="1">
      <c r="A11" s="2">
        <v>1</v>
      </c>
      <c r="B11" s="16" t="s">
        <v>1</v>
      </c>
      <c r="C11" s="29">
        <v>-683.24</v>
      </c>
      <c r="D11" s="27">
        <v>8198.88</v>
      </c>
      <c r="E11" s="27">
        <v>8198.88</v>
      </c>
      <c r="F11" s="27">
        <f>C11-D11+E11</f>
        <v>-683.2399999999998</v>
      </c>
      <c r="G11" s="3" t="s">
        <v>34</v>
      </c>
      <c r="H11" s="3">
        <v>6.2</v>
      </c>
      <c r="I11" s="26">
        <f>H11*12*H19</f>
        <v>8198.880000000001</v>
      </c>
    </row>
    <row r="12" spans="1:9" s="18" customFormat="1" ht="15.75">
      <c r="A12" s="2">
        <v>2</v>
      </c>
      <c r="B12" s="16" t="s">
        <v>2</v>
      </c>
      <c r="C12" s="29">
        <v>-138.85</v>
      </c>
      <c r="D12" s="27">
        <v>1666.2</v>
      </c>
      <c r="E12" s="27">
        <v>1666.2</v>
      </c>
      <c r="F12" s="27">
        <f>C12-D12+E12</f>
        <v>-138.8499999999999</v>
      </c>
      <c r="G12" s="10" t="s">
        <v>35</v>
      </c>
      <c r="H12" s="3">
        <v>3.2</v>
      </c>
      <c r="I12" s="25">
        <f>H12*12*H19</f>
        <v>4231.68</v>
      </c>
    </row>
    <row r="13" spans="1:9" s="18" customFormat="1" ht="29.25" customHeight="1">
      <c r="A13" s="2">
        <v>3</v>
      </c>
      <c r="B13" s="16" t="s">
        <v>36</v>
      </c>
      <c r="C13" s="29">
        <v>-56.21</v>
      </c>
      <c r="D13" s="27">
        <v>674.52</v>
      </c>
      <c r="E13" s="27">
        <v>674.52</v>
      </c>
      <c r="F13" s="27">
        <f>C13-D13+E13</f>
        <v>-56.210000000000036</v>
      </c>
      <c r="G13" s="10" t="s">
        <v>38</v>
      </c>
      <c r="H13" s="3"/>
      <c r="I13" s="25">
        <f>H13*12*H19</f>
        <v>0</v>
      </c>
    </row>
    <row r="14" spans="1:8" s="18" customFormat="1" ht="30" customHeight="1">
      <c r="A14" s="2">
        <v>4</v>
      </c>
      <c r="B14" s="16" t="s">
        <v>39</v>
      </c>
      <c r="C14" s="29">
        <v>-28.65</v>
      </c>
      <c r="D14" s="27">
        <v>343.8</v>
      </c>
      <c r="E14" s="27">
        <v>343.8</v>
      </c>
      <c r="F14" s="27">
        <f>C14-D14+E14</f>
        <v>-28.649999999999977</v>
      </c>
      <c r="G14" s="17"/>
      <c r="H14" s="17"/>
    </row>
    <row r="15" spans="1:6" ht="19.5" customHeight="1">
      <c r="A15" s="2"/>
      <c r="B15" s="16" t="s">
        <v>3</v>
      </c>
      <c r="C15" s="28">
        <f>SUM(C11:C14)</f>
        <v>-906.95</v>
      </c>
      <c r="D15" s="28">
        <f>SUM(D11:D14)</f>
        <v>10883.4</v>
      </c>
      <c r="E15" s="28">
        <f>SUM(E11:E14)</f>
        <v>10883.4</v>
      </c>
      <c r="F15" s="28">
        <f>SUM(F11:F14)</f>
        <v>-906.9499999999997</v>
      </c>
    </row>
    <row r="16" ht="11.25" customHeight="1"/>
    <row r="17" spans="1:6" ht="15.75">
      <c r="A17" s="43" t="s">
        <v>20</v>
      </c>
      <c r="B17" s="43"/>
      <c r="C17" s="43"/>
      <c r="D17" s="43"/>
      <c r="E17" s="43"/>
      <c r="F17" s="43"/>
    </row>
    <row r="18" spans="1:8" ht="15.75">
      <c r="A18" s="32"/>
      <c r="B18" s="32"/>
      <c r="C18" s="32"/>
      <c r="D18" s="32"/>
      <c r="E18" s="32"/>
      <c r="F18" s="32"/>
      <c r="H18" s="3" t="s">
        <v>21</v>
      </c>
    </row>
    <row r="19" spans="1:8" ht="33" customHeight="1">
      <c r="A19" s="15" t="s">
        <v>33</v>
      </c>
      <c r="B19" s="44" t="s">
        <v>4</v>
      </c>
      <c r="C19" s="44"/>
      <c r="D19" s="44"/>
      <c r="E19" s="44"/>
      <c r="F19" s="19" t="s">
        <v>10</v>
      </c>
      <c r="G19" s="20"/>
      <c r="H19" s="3">
        <f>D5</f>
        <v>110.2</v>
      </c>
    </row>
    <row r="20" spans="1:10" ht="18" customHeight="1">
      <c r="A20" s="33">
        <v>1</v>
      </c>
      <c r="B20" s="45" t="s">
        <v>5</v>
      </c>
      <c r="C20" s="45"/>
      <c r="D20" s="45"/>
      <c r="E20" s="46"/>
      <c r="F20" s="42">
        <f>I12</f>
        <v>4231.68</v>
      </c>
      <c r="G20" s="10"/>
      <c r="H20" s="3" t="s">
        <v>22</v>
      </c>
      <c r="I20" s="3" t="s">
        <v>23</v>
      </c>
      <c r="J20" s="3" t="s">
        <v>24</v>
      </c>
    </row>
    <row r="21" spans="1:7" ht="18" customHeight="1">
      <c r="A21" s="35">
        <v>2</v>
      </c>
      <c r="B21" s="47" t="s">
        <v>39</v>
      </c>
      <c r="C21" s="47"/>
      <c r="D21" s="47"/>
      <c r="E21" s="48"/>
      <c r="F21" s="42">
        <f>D14</f>
        <v>343.8</v>
      </c>
      <c r="G21" s="10"/>
    </row>
    <row r="22" spans="1:7" ht="18" customHeight="1" hidden="1" outlineLevel="1">
      <c r="A22" s="35">
        <v>4</v>
      </c>
      <c r="B22" s="47" t="s">
        <v>6</v>
      </c>
      <c r="C22" s="47"/>
      <c r="D22" s="47"/>
      <c r="E22" s="48"/>
      <c r="F22" s="42">
        <f>F23+F24+F25</f>
        <v>0</v>
      </c>
      <c r="G22" s="10"/>
    </row>
    <row r="23" spans="1:7" ht="16.5" customHeight="1" hidden="1" outlineLevel="1">
      <c r="A23" s="35" t="s">
        <v>7</v>
      </c>
      <c r="B23" s="47" t="s">
        <v>25</v>
      </c>
      <c r="C23" s="47"/>
      <c r="D23" s="47"/>
      <c r="E23" s="48"/>
      <c r="F23" s="42">
        <v>0</v>
      </c>
      <c r="G23" s="10"/>
    </row>
    <row r="24" spans="1:7" ht="16.5" customHeight="1" hidden="1" outlineLevel="1">
      <c r="A24" s="35" t="s">
        <v>7</v>
      </c>
      <c r="B24" s="47" t="s">
        <v>26</v>
      </c>
      <c r="C24" s="47"/>
      <c r="D24" s="47"/>
      <c r="E24" s="48"/>
      <c r="F24" s="42">
        <v>0</v>
      </c>
      <c r="G24" s="10"/>
    </row>
    <row r="25" spans="1:7" ht="16.5" customHeight="1" hidden="1" outlineLevel="1">
      <c r="A25" s="35" t="s">
        <v>7</v>
      </c>
      <c r="B25" s="47" t="s">
        <v>27</v>
      </c>
      <c r="C25" s="47"/>
      <c r="D25" s="47"/>
      <c r="E25" s="48"/>
      <c r="F25" s="42">
        <v>0</v>
      </c>
      <c r="G25" s="10"/>
    </row>
    <row r="26" spans="1:7" ht="17.25" customHeight="1" collapsed="1">
      <c r="A26" s="35">
        <v>4</v>
      </c>
      <c r="B26" s="56" t="s">
        <v>37</v>
      </c>
      <c r="C26" s="56"/>
      <c r="D26" s="56"/>
      <c r="E26" s="57"/>
      <c r="F26" s="42">
        <f>D12+D13</f>
        <v>2340.7200000000003</v>
      </c>
      <c r="G26" s="10"/>
    </row>
    <row r="27" spans="1:7" s="21" customFormat="1" ht="21" customHeight="1">
      <c r="A27" s="37"/>
      <c r="B27" s="58" t="s">
        <v>8</v>
      </c>
      <c r="C27" s="58"/>
      <c r="D27" s="58"/>
      <c r="E27" s="58"/>
      <c r="F27" s="41">
        <f>F20+F21+F22+F26</f>
        <v>6916.200000000001</v>
      </c>
      <c r="G27" s="7"/>
    </row>
    <row r="29" spans="1:6" ht="18" customHeight="1">
      <c r="A29" s="30" t="s">
        <v>65</v>
      </c>
      <c r="B29" s="30"/>
      <c r="C29" s="30"/>
      <c r="D29" s="30"/>
      <c r="E29" s="30"/>
      <c r="F29" s="1">
        <f>D7+D15-F27</f>
        <v>13920.459999999995</v>
      </c>
    </row>
    <row r="30" spans="1:6" ht="20.25" customHeight="1">
      <c r="A30" s="30" t="s">
        <v>66</v>
      </c>
      <c r="B30" s="30"/>
      <c r="C30" s="30"/>
      <c r="D30" s="30"/>
      <c r="E30" s="30"/>
      <c r="F30" s="1">
        <f>F15</f>
        <v>-906.9499999999997</v>
      </c>
    </row>
    <row r="31" spans="1:6" ht="18" customHeight="1">
      <c r="A31" s="31" t="s">
        <v>41</v>
      </c>
      <c r="B31" s="31"/>
      <c r="C31" s="31"/>
      <c r="D31" s="31"/>
      <c r="E31" s="31"/>
      <c r="F31" s="1">
        <f>F29+F30</f>
        <v>13013.509999999997</v>
      </c>
    </row>
    <row r="32" ht="11.25" customHeight="1"/>
    <row r="34" spans="1:6" ht="15.75">
      <c r="A34" s="22" t="s">
        <v>16</v>
      </c>
      <c r="B34" s="22" t="s">
        <v>9</v>
      </c>
      <c r="C34" s="49" t="s">
        <v>28</v>
      </c>
      <c r="D34" s="50"/>
      <c r="E34" s="51"/>
      <c r="F34" s="22" t="s">
        <v>29</v>
      </c>
    </row>
    <row r="35" spans="1:6" ht="15.75">
      <c r="A35" s="2"/>
      <c r="B35" s="4"/>
      <c r="C35" s="52"/>
      <c r="D35" s="53"/>
      <c r="E35" s="54"/>
      <c r="F35" s="5"/>
    </row>
    <row r="36" spans="1:6" s="21" customFormat="1" ht="15.75">
      <c r="A36" s="55" t="s">
        <v>30</v>
      </c>
      <c r="B36" s="55"/>
      <c r="C36" s="55"/>
      <c r="D36" s="55"/>
      <c r="E36" s="55"/>
      <c r="F36" s="23">
        <f>SUM(F35:F35)</f>
        <v>0</v>
      </c>
    </row>
  </sheetData>
  <sheetProtection/>
  <mergeCells count="15">
    <mergeCell ref="A1:F1"/>
    <mergeCell ref="A2:F2"/>
    <mergeCell ref="A17:F17"/>
    <mergeCell ref="B19:E19"/>
    <mergeCell ref="B20:E20"/>
    <mergeCell ref="B21:E21"/>
    <mergeCell ref="C34:E34"/>
    <mergeCell ref="C35:E35"/>
    <mergeCell ref="A36:E36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3" t="s">
        <v>31</v>
      </c>
      <c r="B1" s="43"/>
      <c r="C1" s="43"/>
      <c r="D1" s="43"/>
      <c r="E1" s="43"/>
      <c r="F1" s="43"/>
      <c r="G1" s="6"/>
    </row>
    <row r="2" spans="1:8" ht="15.75">
      <c r="A2" s="43" t="s">
        <v>44</v>
      </c>
      <c r="B2" s="43"/>
      <c r="C2" s="43"/>
      <c r="D2" s="43"/>
      <c r="E2" s="43"/>
      <c r="F2" s="43"/>
      <c r="G2" s="7"/>
      <c r="H2" s="8"/>
    </row>
    <row r="3" ht="9" customHeight="1"/>
    <row r="4" spans="1:6" ht="15.75" outlineLevel="1">
      <c r="A4" s="10" t="s">
        <v>43</v>
      </c>
      <c r="C4" s="10"/>
      <c r="D4" s="10"/>
      <c r="E4" s="10"/>
      <c r="F4" s="10"/>
    </row>
    <row r="5" spans="1:6" ht="15.75" outlineLevel="1">
      <c r="A5" s="10" t="s">
        <v>11</v>
      </c>
      <c r="C5" s="10"/>
      <c r="D5" s="10">
        <v>110.2</v>
      </c>
      <c r="E5" s="10" t="s">
        <v>12</v>
      </c>
      <c r="F5" s="10"/>
    </row>
    <row r="6" ht="9" customHeight="1">
      <c r="I6" s="26"/>
    </row>
    <row r="7" spans="1:6" ht="15.75">
      <c r="A7" s="7" t="s">
        <v>59</v>
      </c>
      <c r="C7" s="7"/>
      <c r="D7" s="40">
        <f>'2014'!F29</f>
        <v>5986.0599999999995</v>
      </c>
      <c r="E7" s="7" t="s">
        <v>14</v>
      </c>
      <c r="F7" s="7"/>
    </row>
    <row r="8" spans="1:6" ht="15.75">
      <c r="A8" s="7" t="s">
        <v>13</v>
      </c>
      <c r="C8" s="10"/>
      <c r="D8" s="12">
        <f>C15</f>
        <v>-906.95</v>
      </c>
      <c r="E8" s="10" t="s">
        <v>14</v>
      </c>
      <c r="F8" s="10"/>
    </row>
    <row r="9" spans="2:6" ht="15.75">
      <c r="B9" s="10"/>
      <c r="C9" s="10"/>
      <c r="D9" s="10"/>
      <c r="E9" s="10"/>
      <c r="F9" s="13" t="s">
        <v>15</v>
      </c>
    </row>
    <row r="10" spans="1:6" s="9" customFormat="1" ht="28.5" customHeight="1">
      <c r="A10" s="2" t="s">
        <v>16</v>
      </c>
      <c r="B10" s="14" t="s">
        <v>17</v>
      </c>
      <c r="C10" s="15" t="s">
        <v>18</v>
      </c>
      <c r="D10" s="15" t="s">
        <v>0</v>
      </c>
      <c r="E10" s="15" t="s">
        <v>19</v>
      </c>
      <c r="F10" s="15" t="s">
        <v>32</v>
      </c>
    </row>
    <row r="11" spans="1:9" s="18" customFormat="1" ht="30" customHeight="1">
      <c r="A11" s="2">
        <v>1</v>
      </c>
      <c r="B11" s="16" t="s">
        <v>1</v>
      </c>
      <c r="C11" s="29">
        <v>-683.24</v>
      </c>
      <c r="D11" s="27">
        <v>8198.88</v>
      </c>
      <c r="E11" s="27">
        <v>8198.88</v>
      </c>
      <c r="F11" s="27">
        <f>C11-D11+E11</f>
        <v>-683.2399999999998</v>
      </c>
      <c r="G11" s="3" t="s">
        <v>34</v>
      </c>
      <c r="H11" s="3">
        <v>6.2</v>
      </c>
      <c r="I11" s="26">
        <f>H11*12*H19</f>
        <v>8198.880000000001</v>
      </c>
    </row>
    <row r="12" spans="1:9" s="18" customFormat="1" ht="15.75">
      <c r="A12" s="2">
        <v>2</v>
      </c>
      <c r="B12" s="16" t="s">
        <v>2</v>
      </c>
      <c r="C12" s="29">
        <v>-138.85</v>
      </c>
      <c r="D12" s="27">
        <v>1666.2</v>
      </c>
      <c r="E12" s="27">
        <v>1666.2</v>
      </c>
      <c r="F12" s="27">
        <f>C12-D12+E12</f>
        <v>-138.8499999999999</v>
      </c>
      <c r="G12" s="10" t="s">
        <v>35</v>
      </c>
      <c r="H12" s="3">
        <v>3.2</v>
      </c>
      <c r="I12" s="25">
        <f>H12*12*H19</f>
        <v>4231.68</v>
      </c>
    </row>
    <row r="13" spans="1:9" s="18" customFormat="1" ht="29.25" customHeight="1">
      <c r="A13" s="2">
        <v>3</v>
      </c>
      <c r="B13" s="16" t="s">
        <v>36</v>
      </c>
      <c r="C13" s="29">
        <v>-56.21</v>
      </c>
      <c r="D13" s="27">
        <v>674.52</v>
      </c>
      <c r="E13" s="27">
        <v>674.52</v>
      </c>
      <c r="F13" s="27">
        <f>C13-D13+E13</f>
        <v>-56.210000000000036</v>
      </c>
      <c r="G13" s="10" t="s">
        <v>38</v>
      </c>
      <c r="H13" s="3"/>
      <c r="I13" s="25">
        <f>H13*12*H19</f>
        <v>0</v>
      </c>
    </row>
    <row r="14" spans="1:8" s="18" customFormat="1" ht="30" customHeight="1">
      <c r="A14" s="2">
        <v>4</v>
      </c>
      <c r="B14" s="16" t="s">
        <v>39</v>
      </c>
      <c r="C14" s="29">
        <v>-28.65</v>
      </c>
      <c r="D14" s="27">
        <v>343.8</v>
      </c>
      <c r="E14" s="27">
        <v>343.8</v>
      </c>
      <c r="F14" s="27">
        <f>C14-D14+E14</f>
        <v>-28.649999999999977</v>
      </c>
      <c r="G14" s="17"/>
      <c r="H14" s="17"/>
    </row>
    <row r="15" spans="1:6" ht="19.5" customHeight="1">
      <c r="A15" s="2"/>
      <c r="B15" s="16" t="s">
        <v>3</v>
      </c>
      <c r="C15" s="28">
        <f>SUM(C11:C14)</f>
        <v>-906.95</v>
      </c>
      <c r="D15" s="28">
        <f>SUM(D11:D14)</f>
        <v>10883.4</v>
      </c>
      <c r="E15" s="28">
        <f>SUM(E11:E14)</f>
        <v>10883.4</v>
      </c>
      <c r="F15" s="28">
        <f>SUM(F11:F14)</f>
        <v>-906.9499999999997</v>
      </c>
    </row>
    <row r="16" ht="11.25" customHeight="1"/>
    <row r="17" spans="1:6" ht="15.75">
      <c r="A17" s="43" t="s">
        <v>20</v>
      </c>
      <c r="B17" s="43"/>
      <c r="C17" s="43"/>
      <c r="D17" s="43"/>
      <c r="E17" s="43"/>
      <c r="F17" s="43"/>
    </row>
    <row r="18" spans="1:8" ht="15.75">
      <c r="A18" s="24"/>
      <c r="B18" s="6"/>
      <c r="C18" s="6"/>
      <c r="D18" s="6"/>
      <c r="E18" s="6"/>
      <c r="F18" s="6"/>
      <c r="H18" s="3" t="s">
        <v>21</v>
      </c>
    </row>
    <row r="19" spans="1:8" ht="33" customHeight="1">
      <c r="A19" s="15" t="s">
        <v>33</v>
      </c>
      <c r="B19" s="44" t="s">
        <v>4</v>
      </c>
      <c r="C19" s="44"/>
      <c r="D19" s="44"/>
      <c r="E19" s="44"/>
      <c r="F19" s="19" t="s">
        <v>10</v>
      </c>
      <c r="G19" s="20"/>
      <c r="H19" s="3">
        <f>D5</f>
        <v>110.2</v>
      </c>
    </row>
    <row r="20" spans="1:10" ht="18" customHeight="1">
      <c r="A20" s="33">
        <v>1</v>
      </c>
      <c r="B20" s="45" t="s">
        <v>5</v>
      </c>
      <c r="C20" s="45"/>
      <c r="D20" s="45"/>
      <c r="E20" s="45"/>
      <c r="F20" s="34">
        <f>I12</f>
        <v>4231.68</v>
      </c>
      <c r="G20" s="10"/>
      <c r="H20" s="3" t="s">
        <v>22</v>
      </c>
      <c r="I20" s="3" t="s">
        <v>23</v>
      </c>
      <c r="J20" s="3" t="s">
        <v>24</v>
      </c>
    </row>
    <row r="21" spans="1:7" ht="18" customHeight="1">
      <c r="A21" s="35">
        <v>2</v>
      </c>
      <c r="B21" s="47" t="s">
        <v>39</v>
      </c>
      <c r="C21" s="47"/>
      <c r="D21" s="47"/>
      <c r="E21" s="47"/>
      <c r="F21" s="36">
        <f>D14</f>
        <v>343.8</v>
      </c>
      <c r="G21" s="10"/>
    </row>
    <row r="22" spans="1:7" ht="18" customHeight="1" hidden="1" outlineLevel="1">
      <c r="A22" s="35">
        <v>4</v>
      </c>
      <c r="B22" s="47" t="s">
        <v>6</v>
      </c>
      <c r="C22" s="47"/>
      <c r="D22" s="47"/>
      <c r="E22" s="47"/>
      <c r="F22" s="36">
        <f>F23+F24+F25</f>
        <v>0</v>
      </c>
      <c r="G22" s="10"/>
    </row>
    <row r="23" spans="1:7" ht="16.5" customHeight="1" hidden="1" outlineLevel="1">
      <c r="A23" s="35" t="s">
        <v>7</v>
      </c>
      <c r="B23" s="47" t="s">
        <v>25</v>
      </c>
      <c r="C23" s="47"/>
      <c r="D23" s="47"/>
      <c r="E23" s="47"/>
      <c r="F23" s="36">
        <v>0</v>
      </c>
      <c r="G23" s="10"/>
    </row>
    <row r="24" spans="1:7" ht="16.5" customHeight="1" hidden="1" outlineLevel="1">
      <c r="A24" s="35" t="s">
        <v>7</v>
      </c>
      <c r="B24" s="47" t="s">
        <v>26</v>
      </c>
      <c r="C24" s="47"/>
      <c r="D24" s="47"/>
      <c r="E24" s="47"/>
      <c r="F24" s="36">
        <v>0</v>
      </c>
      <c r="G24" s="10"/>
    </row>
    <row r="25" spans="1:7" ht="16.5" customHeight="1" hidden="1" outlineLevel="1">
      <c r="A25" s="35" t="s">
        <v>7</v>
      </c>
      <c r="B25" s="47" t="s">
        <v>27</v>
      </c>
      <c r="C25" s="47"/>
      <c r="D25" s="47"/>
      <c r="E25" s="47"/>
      <c r="F25" s="36">
        <v>0</v>
      </c>
      <c r="G25" s="10"/>
    </row>
    <row r="26" spans="1:7" ht="17.25" customHeight="1" collapsed="1">
      <c r="A26" s="35">
        <v>4</v>
      </c>
      <c r="B26" s="56" t="s">
        <v>37</v>
      </c>
      <c r="C26" s="56"/>
      <c r="D26" s="56"/>
      <c r="E26" s="56"/>
      <c r="F26" s="36">
        <f>D12+D13</f>
        <v>2340.7200000000003</v>
      </c>
      <c r="G26" s="10"/>
    </row>
    <row r="27" spans="1:7" s="21" customFormat="1" ht="21" customHeight="1">
      <c r="A27" s="37"/>
      <c r="B27" s="58" t="s">
        <v>8</v>
      </c>
      <c r="C27" s="58"/>
      <c r="D27" s="58"/>
      <c r="E27" s="58"/>
      <c r="F27" s="38">
        <f>F20+F21+F22+F26</f>
        <v>6916.200000000001</v>
      </c>
      <c r="G27" s="7"/>
    </row>
    <row r="29" spans="1:6" ht="18" customHeight="1">
      <c r="A29" s="30" t="s">
        <v>42</v>
      </c>
      <c r="B29" s="30"/>
      <c r="C29" s="30"/>
      <c r="D29" s="30"/>
      <c r="E29" s="30"/>
      <c r="F29" s="1">
        <f>D7+D15-F27</f>
        <v>9953.259999999998</v>
      </c>
    </row>
    <row r="30" spans="1:6" ht="20.25" customHeight="1">
      <c r="A30" s="30" t="s">
        <v>40</v>
      </c>
      <c r="B30" s="30"/>
      <c r="C30" s="30"/>
      <c r="D30" s="30"/>
      <c r="E30" s="30"/>
      <c r="F30" s="1">
        <f>F15</f>
        <v>-906.9499999999997</v>
      </c>
    </row>
    <row r="31" spans="1:6" ht="18" customHeight="1">
      <c r="A31" s="31" t="s">
        <v>41</v>
      </c>
      <c r="B31" s="31"/>
      <c r="C31" s="31"/>
      <c r="D31" s="31"/>
      <c r="E31" s="31"/>
      <c r="F31" s="1">
        <f>F29+F30</f>
        <v>9046.31</v>
      </c>
    </row>
    <row r="32" ht="11.25" customHeight="1"/>
    <row r="34" spans="1:6" ht="15.75">
      <c r="A34" s="22" t="s">
        <v>16</v>
      </c>
      <c r="B34" s="22" t="s">
        <v>9</v>
      </c>
      <c r="C34" s="49" t="s">
        <v>28</v>
      </c>
      <c r="D34" s="50"/>
      <c r="E34" s="51"/>
      <c r="F34" s="22" t="s">
        <v>29</v>
      </c>
    </row>
    <row r="35" spans="1:6" ht="15.75">
      <c r="A35" s="2"/>
      <c r="B35" s="4"/>
      <c r="C35" s="52"/>
      <c r="D35" s="53"/>
      <c r="E35" s="54"/>
      <c r="F35" s="5"/>
    </row>
    <row r="36" spans="1:6" s="21" customFormat="1" ht="15.75">
      <c r="A36" s="55" t="s">
        <v>30</v>
      </c>
      <c r="B36" s="55"/>
      <c r="C36" s="55"/>
      <c r="D36" s="55"/>
      <c r="E36" s="55"/>
      <c r="F36" s="23">
        <f>SUM(F35:F35)</f>
        <v>0</v>
      </c>
    </row>
  </sheetData>
  <sheetProtection selectLockedCells="1" selectUnlockedCells="1"/>
  <mergeCells count="15">
    <mergeCell ref="C34:E34"/>
    <mergeCell ref="C35:E35"/>
    <mergeCell ref="A36:E36"/>
    <mergeCell ref="B27:E27"/>
    <mergeCell ref="B22:E22"/>
    <mergeCell ref="B23:E23"/>
    <mergeCell ref="B24:E24"/>
    <mergeCell ref="B25:E25"/>
    <mergeCell ref="B26:E26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3" t="s">
        <v>53</v>
      </c>
      <c r="B1" s="43"/>
      <c r="C1" s="43"/>
      <c r="D1" s="43"/>
      <c r="E1" s="43"/>
      <c r="F1" s="43"/>
      <c r="G1" s="32"/>
    </row>
    <row r="2" spans="1:8" ht="15.75">
      <c r="A2" s="43" t="s">
        <v>44</v>
      </c>
      <c r="B2" s="43"/>
      <c r="C2" s="43"/>
      <c r="D2" s="43"/>
      <c r="E2" s="43"/>
      <c r="F2" s="43"/>
      <c r="G2" s="7"/>
      <c r="H2" s="8"/>
    </row>
    <row r="3" ht="9" customHeight="1"/>
    <row r="4" spans="1:6" ht="15.75" outlineLevel="1">
      <c r="A4" s="10" t="s">
        <v>43</v>
      </c>
      <c r="C4" s="10"/>
      <c r="D4" s="10"/>
      <c r="E4" s="10"/>
      <c r="F4" s="10"/>
    </row>
    <row r="5" spans="1:6" ht="15.75" outlineLevel="1">
      <c r="A5" s="10" t="s">
        <v>11</v>
      </c>
      <c r="C5" s="10"/>
      <c r="D5" s="10">
        <v>110.2</v>
      </c>
      <c r="E5" s="10" t="s">
        <v>12</v>
      </c>
      <c r="F5" s="10"/>
    </row>
    <row r="6" ht="9" customHeight="1">
      <c r="I6" s="26"/>
    </row>
    <row r="7" spans="1:6" ht="15.75">
      <c r="A7" s="7" t="s">
        <v>52</v>
      </c>
      <c r="C7" s="7"/>
      <c r="D7" s="11">
        <f>'2013'!F29</f>
        <v>2715.32</v>
      </c>
      <c r="E7" s="7" t="s">
        <v>14</v>
      </c>
      <c r="F7" s="7"/>
    </row>
    <row r="8" spans="1:6" ht="15.75">
      <c r="A8" s="7" t="s">
        <v>54</v>
      </c>
      <c r="C8" s="10"/>
      <c r="D8" s="12">
        <f>C15</f>
        <v>-1255.1800000000003</v>
      </c>
      <c r="E8" s="10" t="s">
        <v>14</v>
      </c>
      <c r="F8" s="10"/>
    </row>
    <row r="9" spans="2:6" ht="15.75">
      <c r="B9" s="10"/>
      <c r="C9" s="10"/>
      <c r="D9" s="10"/>
      <c r="E9" s="10"/>
      <c r="F9" s="13" t="s">
        <v>15</v>
      </c>
    </row>
    <row r="10" spans="1:6" s="9" customFormat="1" ht="28.5" customHeight="1">
      <c r="A10" s="2" t="s">
        <v>16</v>
      </c>
      <c r="B10" s="14" t="s">
        <v>17</v>
      </c>
      <c r="C10" s="15" t="s">
        <v>55</v>
      </c>
      <c r="D10" s="15" t="s">
        <v>0</v>
      </c>
      <c r="E10" s="15" t="s">
        <v>19</v>
      </c>
      <c r="F10" s="15" t="s">
        <v>56</v>
      </c>
    </row>
    <row r="11" spans="1:9" s="18" customFormat="1" ht="30" customHeight="1">
      <c r="A11" s="2">
        <v>1</v>
      </c>
      <c r="B11" s="16" t="s">
        <v>1</v>
      </c>
      <c r="C11" s="29">
        <v>-1031.4700000000003</v>
      </c>
      <c r="D11" s="27">
        <v>7502.42</v>
      </c>
      <c r="E11" s="27">
        <v>7850.65</v>
      </c>
      <c r="F11" s="27">
        <f>C11-D11+E11</f>
        <v>-683.2399999999998</v>
      </c>
      <c r="G11" s="3" t="s">
        <v>34</v>
      </c>
      <c r="H11" s="3">
        <v>6.2</v>
      </c>
      <c r="I11" s="26">
        <f>H11*12*H19</f>
        <v>8198.880000000001</v>
      </c>
    </row>
    <row r="12" spans="1:9" s="18" customFormat="1" ht="15.75">
      <c r="A12" s="2">
        <v>2</v>
      </c>
      <c r="B12" s="16" t="s">
        <v>2</v>
      </c>
      <c r="C12" s="29">
        <v>-138.84999999999997</v>
      </c>
      <c r="D12" s="27">
        <v>1666.2</v>
      </c>
      <c r="E12" s="27">
        <v>1666.2</v>
      </c>
      <c r="F12" s="27">
        <f>C12-D12+E12</f>
        <v>-138.8499999999999</v>
      </c>
      <c r="G12" s="10" t="s">
        <v>35</v>
      </c>
      <c r="H12" s="3">
        <v>3.2</v>
      </c>
      <c r="I12" s="25">
        <f>H12*12*H19</f>
        <v>4231.68</v>
      </c>
    </row>
    <row r="13" spans="1:9" s="18" customFormat="1" ht="29.25" customHeight="1">
      <c r="A13" s="2">
        <v>3</v>
      </c>
      <c r="B13" s="16" t="s">
        <v>36</v>
      </c>
      <c r="C13" s="29">
        <v>-56.21000000000001</v>
      </c>
      <c r="D13" s="27">
        <v>674.52</v>
      </c>
      <c r="E13" s="27">
        <v>674.52</v>
      </c>
      <c r="F13" s="27">
        <f>C13-D13+E13</f>
        <v>-56.210000000000036</v>
      </c>
      <c r="G13" s="10" t="s">
        <v>38</v>
      </c>
      <c r="H13" s="3"/>
      <c r="I13" s="25">
        <f>H13*12*H19</f>
        <v>0</v>
      </c>
    </row>
    <row r="14" spans="1:8" s="18" customFormat="1" ht="30" customHeight="1">
      <c r="A14" s="2">
        <v>4</v>
      </c>
      <c r="B14" s="16" t="s">
        <v>39</v>
      </c>
      <c r="C14" s="29">
        <v>-28.64999999999999</v>
      </c>
      <c r="D14" s="27">
        <v>343.8</v>
      </c>
      <c r="E14" s="27">
        <v>343.8</v>
      </c>
      <c r="F14" s="27">
        <f>C14-D14+E14</f>
        <v>-28.649999999999977</v>
      </c>
      <c r="G14" s="17"/>
      <c r="H14" s="17"/>
    </row>
    <row r="15" spans="1:6" ht="19.5" customHeight="1">
      <c r="A15" s="2"/>
      <c r="B15" s="16" t="s">
        <v>3</v>
      </c>
      <c r="C15" s="28">
        <f>SUM(C11:C14)</f>
        <v>-1255.1800000000003</v>
      </c>
      <c r="D15" s="28">
        <f>SUM(D11:D14)</f>
        <v>10186.94</v>
      </c>
      <c r="E15" s="28">
        <f>SUM(E11:E14)</f>
        <v>10535.17</v>
      </c>
      <c r="F15" s="28">
        <f>SUM(F11:F14)</f>
        <v>-906.9499999999997</v>
      </c>
    </row>
    <row r="16" ht="11.25" customHeight="1"/>
    <row r="17" spans="1:6" ht="15.75">
      <c r="A17" s="43" t="s">
        <v>20</v>
      </c>
      <c r="B17" s="43"/>
      <c r="C17" s="43"/>
      <c r="D17" s="43"/>
      <c r="E17" s="43"/>
      <c r="F17" s="43"/>
    </row>
    <row r="18" spans="1:8" ht="15.75">
      <c r="A18" s="32"/>
      <c r="B18" s="32"/>
      <c r="C18" s="32"/>
      <c r="D18" s="32"/>
      <c r="E18" s="32"/>
      <c r="F18" s="32"/>
      <c r="H18" s="3" t="s">
        <v>21</v>
      </c>
    </row>
    <row r="19" spans="1:8" ht="33" customHeight="1">
      <c r="A19" s="15" t="s">
        <v>33</v>
      </c>
      <c r="B19" s="44" t="s">
        <v>4</v>
      </c>
      <c r="C19" s="44"/>
      <c r="D19" s="44"/>
      <c r="E19" s="44"/>
      <c r="F19" s="19" t="s">
        <v>10</v>
      </c>
      <c r="G19" s="20"/>
      <c r="H19" s="3">
        <f>D5</f>
        <v>110.2</v>
      </c>
    </row>
    <row r="20" spans="1:10" ht="18" customHeight="1">
      <c r="A20" s="33">
        <v>1</v>
      </c>
      <c r="B20" s="45" t="s">
        <v>5</v>
      </c>
      <c r="C20" s="45"/>
      <c r="D20" s="45"/>
      <c r="E20" s="45"/>
      <c r="F20" s="34">
        <f>I12</f>
        <v>4231.68</v>
      </c>
      <c r="G20" s="10"/>
      <c r="H20" s="3" t="s">
        <v>22</v>
      </c>
      <c r="I20" s="3" t="s">
        <v>23</v>
      </c>
      <c r="J20" s="3" t="s">
        <v>24</v>
      </c>
    </row>
    <row r="21" spans="1:7" ht="18" customHeight="1">
      <c r="A21" s="35">
        <v>2</v>
      </c>
      <c r="B21" s="47" t="s">
        <v>39</v>
      </c>
      <c r="C21" s="47"/>
      <c r="D21" s="47"/>
      <c r="E21" s="47"/>
      <c r="F21" s="36">
        <f>D14</f>
        <v>343.8</v>
      </c>
      <c r="G21" s="10"/>
    </row>
    <row r="22" spans="1:7" ht="18" customHeight="1" hidden="1" outlineLevel="1">
      <c r="A22" s="35">
        <v>4</v>
      </c>
      <c r="B22" s="47" t="s">
        <v>6</v>
      </c>
      <c r="C22" s="47"/>
      <c r="D22" s="47"/>
      <c r="E22" s="47"/>
      <c r="F22" s="36">
        <f>F23+F24+F25</f>
        <v>0</v>
      </c>
      <c r="G22" s="10"/>
    </row>
    <row r="23" spans="1:7" ht="16.5" customHeight="1" hidden="1" outlineLevel="1">
      <c r="A23" s="35" t="s">
        <v>7</v>
      </c>
      <c r="B23" s="47" t="s">
        <v>25</v>
      </c>
      <c r="C23" s="47"/>
      <c r="D23" s="47"/>
      <c r="E23" s="47"/>
      <c r="F23" s="36">
        <v>0</v>
      </c>
      <c r="G23" s="10"/>
    </row>
    <row r="24" spans="1:7" ht="16.5" customHeight="1" hidden="1" outlineLevel="1">
      <c r="A24" s="35" t="s">
        <v>7</v>
      </c>
      <c r="B24" s="47" t="s">
        <v>26</v>
      </c>
      <c r="C24" s="47"/>
      <c r="D24" s="47"/>
      <c r="E24" s="47"/>
      <c r="F24" s="36">
        <v>0</v>
      </c>
      <c r="G24" s="10"/>
    </row>
    <row r="25" spans="1:7" ht="16.5" customHeight="1" hidden="1" outlineLevel="1">
      <c r="A25" s="35" t="s">
        <v>7</v>
      </c>
      <c r="B25" s="47" t="s">
        <v>27</v>
      </c>
      <c r="C25" s="47"/>
      <c r="D25" s="47"/>
      <c r="E25" s="47"/>
      <c r="F25" s="36">
        <v>0</v>
      </c>
      <c r="G25" s="10"/>
    </row>
    <row r="26" spans="1:7" ht="17.25" customHeight="1" collapsed="1">
      <c r="A26" s="35">
        <v>4</v>
      </c>
      <c r="B26" s="56" t="s">
        <v>37</v>
      </c>
      <c r="C26" s="56"/>
      <c r="D26" s="56"/>
      <c r="E26" s="56"/>
      <c r="F26" s="36">
        <f>D12+D13</f>
        <v>2340.7200000000003</v>
      </c>
      <c r="G26" s="10"/>
    </row>
    <row r="27" spans="1:7" s="21" customFormat="1" ht="21" customHeight="1">
      <c r="A27" s="37"/>
      <c r="B27" s="58" t="s">
        <v>8</v>
      </c>
      <c r="C27" s="58"/>
      <c r="D27" s="58"/>
      <c r="E27" s="58"/>
      <c r="F27" s="38">
        <f>F20+F21+F22+F26</f>
        <v>6916.200000000001</v>
      </c>
      <c r="G27" s="7"/>
    </row>
    <row r="29" spans="1:6" ht="18" customHeight="1">
      <c r="A29" s="30" t="s">
        <v>57</v>
      </c>
      <c r="B29" s="30"/>
      <c r="C29" s="30"/>
      <c r="D29" s="30"/>
      <c r="E29" s="30"/>
      <c r="F29" s="1">
        <f>D7+D15-F27</f>
        <v>5986.0599999999995</v>
      </c>
    </row>
    <row r="30" spans="1:6" ht="20.25" customHeight="1">
      <c r="A30" s="30" t="s">
        <v>58</v>
      </c>
      <c r="B30" s="30"/>
      <c r="C30" s="30"/>
      <c r="D30" s="30"/>
      <c r="E30" s="30"/>
      <c r="F30" s="1">
        <f>F15</f>
        <v>-906.9499999999997</v>
      </c>
    </row>
    <row r="31" spans="1:6" ht="18" customHeight="1">
      <c r="A31" s="31" t="s">
        <v>41</v>
      </c>
      <c r="B31" s="31"/>
      <c r="C31" s="31"/>
      <c r="D31" s="31"/>
      <c r="E31" s="31"/>
      <c r="F31" s="1">
        <f>F29+F30</f>
        <v>5079.11</v>
      </c>
    </row>
    <row r="32" ht="11.25" customHeight="1"/>
    <row r="34" spans="1:6" ht="15.75">
      <c r="A34" s="22" t="s">
        <v>16</v>
      </c>
      <c r="B34" s="22" t="s">
        <v>9</v>
      </c>
      <c r="C34" s="49" t="s">
        <v>28</v>
      </c>
      <c r="D34" s="50"/>
      <c r="E34" s="51"/>
      <c r="F34" s="22" t="s">
        <v>29</v>
      </c>
    </row>
    <row r="35" spans="1:6" ht="15.75">
      <c r="A35" s="2"/>
      <c r="B35" s="4"/>
      <c r="C35" s="52"/>
      <c r="D35" s="53"/>
      <c r="E35" s="54"/>
      <c r="F35" s="5"/>
    </row>
    <row r="36" spans="1:6" s="21" customFormat="1" ht="15.75">
      <c r="A36" s="55" t="s">
        <v>30</v>
      </c>
      <c r="B36" s="55"/>
      <c r="C36" s="55"/>
      <c r="D36" s="55"/>
      <c r="E36" s="55"/>
      <c r="F36" s="23">
        <f>SUM(F35:F35)</f>
        <v>0</v>
      </c>
    </row>
  </sheetData>
  <sheetProtection/>
  <mergeCells count="15">
    <mergeCell ref="A1:F1"/>
    <mergeCell ref="A2:F2"/>
    <mergeCell ref="A17:F17"/>
    <mergeCell ref="B19:E19"/>
    <mergeCell ref="B20:E20"/>
    <mergeCell ref="B21:E21"/>
    <mergeCell ref="C34:E34"/>
    <mergeCell ref="C35:E35"/>
    <mergeCell ref="A36:E36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I12" sqref="I12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3" t="s">
        <v>45</v>
      </c>
      <c r="B1" s="43"/>
      <c r="C1" s="43"/>
      <c r="D1" s="43"/>
      <c r="E1" s="43"/>
      <c r="F1" s="43"/>
      <c r="G1" s="32"/>
    </row>
    <row r="2" spans="1:8" ht="15.75">
      <c r="A2" s="43" t="s">
        <v>44</v>
      </c>
      <c r="B2" s="43"/>
      <c r="C2" s="43"/>
      <c r="D2" s="43"/>
      <c r="E2" s="43"/>
      <c r="F2" s="43"/>
      <c r="G2" s="7"/>
      <c r="H2" s="8"/>
    </row>
    <row r="3" ht="9" customHeight="1"/>
    <row r="4" spans="1:6" ht="15.75" outlineLevel="1">
      <c r="A4" s="10" t="s">
        <v>43</v>
      </c>
      <c r="C4" s="10"/>
      <c r="D4" s="10"/>
      <c r="E4" s="10"/>
      <c r="F4" s="10"/>
    </row>
    <row r="5" spans="1:6" ht="15.75" outlineLevel="1">
      <c r="A5" s="10" t="s">
        <v>11</v>
      </c>
      <c r="C5" s="10"/>
      <c r="D5" s="10">
        <v>110.2</v>
      </c>
      <c r="E5" s="10" t="s">
        <v>12</v>
      </c>
      <c r="F5" s="10"/>
    </row>
    <row r="6" ht="9" customHeight="1">
      <c r="I6" s="26"/>
    </row>
    <row r="7" spans="1:6" ht="15.75">
      <c r="A7" s="7" t="s">
        <v>50</v>
      </c>
      <c r="C7" s="7"/>
      <c r="D7" s="11">
        <v>0</v>
      </c>
      <c r="E7" s="7" t="s">
        <v>14</v>
      </c>
      <c r="F7" s="7"/>
    </row>
    <row r="8" spans="1:6" ht="15.75">
      <c r="A8" s="7" t="s">
        <v>49</v>
      </c>
      <c r="C8" s="10"/>
      <c r="D8" s="12">
        <f>C15</f>
        <v>0</v>
      </c>
      <c r="E8" s="10" t="s">
        <v>14</v>
      </c>
      <c r="F8" s="10"/>
    </row>
    <row r="9" spans="2:6" ht="15.75">
      <c r="B9" s="10"/>
      <c r="C9" s="10"/>
      <c r="D9" s="10"/>
      <c r="E9" s="10"/>
      <c r="F9" s="13" t="s">
        <v>15</v>
      </c>
    </row>
    <row r="10" spans="1:6" s="9" customFormat="1" ht="28.5" customHeight="1">
      <c r="A10" s="2" t="s">
        <v>16</v>
      </c>
      <c r="B10" s="14" t="s">
        <v>17</v>
      </c>
      <c r="C10" s="15" t="s">
        <v>51</v>
      </c>
      <c r="D10" s="15" t="s">
        <v>0</v>
      </c>
      <c r="E10" s="15" t="s">
        <v>19</v>
      </c>
      <c r="F10" s="15" t="s">
        <v>46</v>
      </c>
    </row>
    <row r="11" spans="1:9" s="18" customFormat="1" ht="30" customHeight="1">
      <c r="A11" s="2">
        <v>1</v>
      </c>
      <c r="B11" s="16" t="s">
        <v>1</v>
      </c>
      <c r="C11" s="29">
        <v>0</v>
      </c>
      <c r="D11" s="27">
        <v>4125.88</v>
      </c>
      <c r="E11" s="27">
        <v>3094.41</v>
      </c>
      <c r="F11" s="27">
        <f>C11-D11+E11</f>
        <v>-1031.4700000000003</v>
      </c>
      <c r="G11" s="3" t="s">
        <v>34</v>
      </c>
      <c r="H11" s="3">
        <v>6.2</v>
      </c>
      <c r="I11" s="26">
        <f>H11*12*H19</f>
        <v>8198.880000000001</v>
      </c>
    </row>
    <row r="12" spans="1:9" s="18" customFormat="1" ht="15.75">
      <c r="A12" s="2">
        <v>2</v>
      </c>
      <c r="B12" s="16" t="s">
        <v>2</v>
      </c>
      <c r="C12" s="29">
        <v>0</v>
      </c>
      <c r="D12" s="27">
        <v>555.4</v>
      </c>
      <c r="E12" s="27">
        <v>416.55</v>
      </c>
      <c r="F12" s="27">
        <f>C12-D12+E12</f>
        <v>-138.84999999999997</v>
      </c>
      <c r="G12" s="10" t="s">
        <v>35</v>
      </c>
      <c r="H12" s="3">
        <v>3.2</v>
      </c>
      <c r="I12" s="25">
        <f>H12*4*H19</f>
        <v>1410.5600000000002</v>
      </c>
    </row>
    <row r="13" spans="1:9" s="18" customFormat="1" ht="29.25" customHeight="1">
      <c r="A13" s="2">
        <v>3</v>
      </c>
      <c r="B13" s="16" t="s">
        <v>36</v>
      </c>
      <c r="C13" s="29">
        <v>0</v>
      </c>
      <c r="D13" s="27">
        <v>224.84</v>
      </c>
      <c r="E13" s="27">
        <v>168.63</v>
      </c>
      <c r="F13" s="27">
        <f>C13-D13+E13</f>
        <v>-56.21000000000001</v>
      </c>
      <c r="G13" s="10" t="s">
        <v>38</v>
      </c>
      <c r="H13" s="3"/>
      <c r="I13" s="25">
        <f>H13*12*H19</f>
        <v>0</v>
      </c>
    </row>
    <row r="14" spans="1:8" s="18" customFormat="1" ht="30" customHeight="1">
      <c r="A14" s="2">
        <v>4</v>
      </c>
      <c r="B14" s="16" t="s">
        <v>39</v>
      </c>
      <c r="C14" s="29">
        <v>0</v>
      </c>
      <c r="D14" s="27">
        <v>114.6</v>
      </c>
      <c r="E14" s="27">
        <v>85.95</v>
      </c>
      <c r="F14" s="27">
        <f>C14-D14+E14</f>
        <v>-28.64999999999999</v>
      </c>
      <c r="G14" s="17"/>
      <c r="H14" s="17"/>
    </row>
    <row r="15" spans="1:6" ht="19.5" customHeight="1">
      <c r="A15" s="2"/>
      <c r="B15" s="16" t="s">
        <v>3</v>
      </c>
      <c r="C15" s="28">
        <f>SUM(C11:C14)</f>
        <v>0</v>
      </c>
      <c r="D15" s="28">
        <f>SUM(D11:D14)</f>
        <v>5020.72</v>
      </c>
      <c r="E15" s="28">
        <f>SUM(E11:E14)</f>
        <v>3765.54</v>
      </c>
      <c r="F15" s="28">
        <f>SUM(F11:F14)</f>
        <v>-1255.1800000000003</v>
      </c>
    </row>
    <row r="16" ht="11.25" customHeight="1"/>
    <row r="17" spans="1:6" ht="15.75">
      <c r="A17" s="43" t="s">
        <v>20</v>
      </c>
      <c r="B17" s="43"/>
      <c r="C17" s="43"/>
      <c r="D17" s="43"/>
      <c r="E17" s="43"/>
      <c r="F17" s="43"/>
    </row>
    <row r="18" spans="1:8" ht="15.75">
      <c r="A18" s="32"/>
      <c r="B18" s="32"/>
      <c r="C18" s="32"/>
      <c r="D18" s="32"/>
      <c r="E18" s="32"/>
      <c r="F18" s="32"/>
      <c r="H18" s="3" t="s">
        <v>21</v>
      </c>
    </row>
    <row r="19" spans="1:8" ht="33" customHeight="1">
      <c r="A19" s="15" t="s">
        <v>33</v>
      </c>
      <c r="B19" s="44" t="s">
        <v>4</v>
      </c>
      <c r="C19" s="44"/>
      <c r="D19" s="44"/>
      <c r="E19" s="44"/>
      <c r="F19" s="19" t="s">
        <v>10</v>
      </c>
      <c r="G19" s="20"/>
      <c r="H19" s="3">
        <f>D5</f>
        <v>110.2</v>
      </c>
    </row>
    <row r="20" spans="1:10" ht="18" customHeight="1">
      <c r="A20" s="33">
        <v>1</v>
      </c>
      <c r="B20" s="45" t="s">
        <v>5</v>
      </c>
      <c r="C20" s="45"/>
      <c r="D20" s="45"/>
      <c r="E20" s="45"/>
      <c r="F20" s="34">
        <f>I12</f>
        <v>1410.5600000000002</v>
      </c>
      <c r="G20" s="10"/>
      <c r="H20" s="3" t="s">
        <v>22</v>
      </c>
      <c r="I20" s="3" t="s">
        <v>23</v>
      </c>
      <c r="J20" s="3" t="s">
        <v>24</v>
      </c>
    </row>
    <row r="21" spans="1:7" ht="18" customHeight="1">
      <c r="A21" s="35">
        <v>2</v>
      </c>
      <c r="B21" s="47" t="s">
        <v>39</v>
      </c>
      <c r="C21" s="47"/>
      <c r="D21" s="47"/>
      <c r="E21" s="47"/>
      <c r="F21" s="36">
        <f>D14</f>
        <v>114.6</v>
      </c>
      <c r="G21" s="10"/>
    </row>
    <row r="22" spans="1:7" ht="18" customHeight="1" hidden="1" outlineLevel="1">
      <c r="A22" s="35">
        <v>4</v>
      </c>
      <c r="B22" s="47" t="s">
        <v>6</v>
      </c>
      <c r="C22" s="47"/>
      <c r="D22" s="47"/>
      <c r="E22" s="47"/>
      <c r="F22" s="36">
        <f>F23+F24+F25</f>
        <v>0</v>
      </c>
      <c r="G22" s="10"/>
    </row>
    <row r="23" spans="1:7" ht="16.5" customHeight="1" hidden="1" outlineLevel="1">
      <c r="A23" s="35" t="s">
        <v>7</v>
      </c>
      <c r="B23" s="47" t="s">
        <v>25</v>
      </c>
      <c r="C23" s="47"/>
      <c r="D23" s="47"/>
      <c r="E23" s="47"/>
      <c r="F23" s="36">
        <v>0</v>
      </c>
      <c r="G23" s="10"/>
    </row>
    <row r="24" spans="1:7" ht="16.5" customHeight="1" hidden="1" outlineLevel="1">
      <c r="A24" s="35" t="s">
        <v>7</v>
      </c>
      <c r="B24" s="47" t="s">
        <v>26</v>
      </c>
      <c r="C24" s="47"/>
      <c r="D24" s="47"/>
      <c r="E24" s="47"/>
      <c r="F24" s="36">
        <v>0</v>
      </c>
      <c r="G24" s="10"/>
    </row>
    <row r="25" spans="1:7" ht="16.5" customHeight="1" hidden="1" outlineLevel="1">
      <c r="A25" s="35" t="s">
        <v>7</v>
      </c>
      <c r="B25" s="47" t="s">
        <v>27</v>
      </c>
      <c r="C25" s="47"/>
      <c r="D25" s="47"/>
      <c r="E25" s="47"/>
      <c r="F25" s="36">
        <v>0</v>
      </c>
      <c r="G25" s="10"/>
    </row>
    <row r="26" spans="1:7" ht="17.25" customHeight="1" collapsed="1">
      <c r="A26" s="35">
        <v>4</v>
      </c>
      <c r="B26" s="56" t="s">
        <v>37</v>
      </c>
      <c r="C26" s="56"/>
      <c r="D26" s="56"/>
      <c r="E26" s="56"/>
      <c r="F26" s="36">
        <f>D12+D13</f>
        <v>780.24</v>
      </c>
      <c r="G26" s="10"/>
    </row>
    <row r="27" spans="1:7" s="21" customFormat="1" ht="21" customHeight="1">
      <c r="A27" s="37"/>
      <c r="B27" s="58" t="s">
        <v>8</v>
      </c>
      <c r="C27" s="58"/>
      <c r="D27" s="58"/>
      <c r="E27" s="58"/>
      <c r="F27" s="38">
        <f>F20+F21+F22+F26</f>
        <v>2305.4</v>
      </c>
      <c r="G27" s="7"/>
    </row>
    <row r="29" spans="1:6" ht="18" customHeight="1">
      <c r="A29" s="30" t="s">
        <v>47</v>
      </c>
      <c r="B29" s="30"/>
      <c r="C29" s="30"/>
      <c r="D29" s="30"/>
      <c r="E29" s="30"/>
      <c r="F29" s="1">
        <f>D7+D15-F27</f>
        <v>2715.32</v>
      </c>
    </row>
    <row r="30" spans="1:6" ht="20.25" customHeight="1">
      <c r="A30" s="30" t="s">
        <v>48</v>
      </c>
      <c r="B30" s="30"/>
      <c r="C30" s="30"/>
      <c r="D30" s="30"/>
      <c r="E30" s="30"/>
      <c r="F30" s="1">
        <f>F15</f>
        <v>-1255.1800000000003</v>
      </c>
    </row>
    <row r="31" spans="1:6" ht="18" customHeight="1">
      <c r="A31" s="31" t="s">
        <v>41</v>
      </c>
      <c r="B31" s="31"/>
      <c r="C31" s="31"/>
      <c r="D31" s="31"/>
      <c r="E31" s="31"/>
      <c r="F31" s="1">
        <f>F29+F30</f>
        <v>1460.1399999999999</v>
      </c>
    </row>
    <row r="32" ht="11.25" customHeight="1"/>
    <row r="34" spans="1:6" ht="15.75">
      <c r="A34" s="22" t="s">
        <v>16</v>
      </c>
      <c r="B34" s="22" t="s">
        <v>9</v>
      </c>
      <c r="C34" s="49" t="s">
        <v>28</v>
      </c>
      <c r="D34" s="50"/>
      <c r="E34" s="51"/>
      <c r="F34" s="22" t="s">
        <v>29</v>
      </c>
    </row>
    <row r="35" spans="1:6" ht="15.75">
      <c r="A35" s="2"/>
      <c r="B35" s="4"/>
      <c r="C35" s="52"/>
      <c r="D35" s="53"/>
      <c r="E35" s="54"/>
      <c r="F35" s="5"/>
    </row>
    <row r="36" spans="1:6" s="21" customFormat="1" ht="15.75">
      <c r="A36" s="55" t="s">
        <v>30</v>
      </c>
      <c r="B36" s="55"/>
      <c r="C36" s="55"/>
      <c r="D36" s="55"/>
      <c r="E36" s="55"/>
      <c r="F36" s="23">
        <f>SUM(F35:F35)</f>
        <v>0</v>
      </c>
    </row>
  </sheetData>
  <sheetProtection/>
  <mergeCells count="15">
    <mergeCell ref="A1:F1"/>
    <mergeCell ref="A2:F2"/>
    <mergeCell ref="A17:F17"/>
    <mergeCell ref="B19:E19"/>
    <mergeCell ref="B20:E20"/>
    <mergeCell ref="B21:E21"/>
    <mergeCell ref="C34:E34"/>
    <mergeCell ref="C35:E35"/>
    <mergeCell ref="A36:E36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2017-09-28T12:48:06Z</cp:lastPrinted>
  <dcterms:created xsi:type="dcterms:W3CDTF">2015-10-12T10:40:12Z</dcterms:created>
  <dcterms:modified xsi:type="dcterms:W3CDTF">2018-03-28T09:30:31Z</dcterms:modified>
  <cp:category/>
  <cp:version/>
  <cp:contentType/>
  <cp:contentStatus/>
</cp:coreProperties>
</file>