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<sst xmlns="http://schemas.openxmlformats.org/spreadsheetml/2006/main" count="223" uniqueCount="72">
  <si>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</si>
  <si>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</si>
  <si>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</si>
  <si>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</si>
  <si>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</si>
  <si>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</si>
  <si>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</si>
  <si>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</si>
  <si>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</si>
  <si>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</si>
  <si>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</si>
  <si>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</si>
  <si>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</si>
  <si>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</si>
  <si>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</si>
  <si>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</si>
  <si>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</si>
  <si>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</si>
  <si>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</si>
  <si>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</si>
  <si>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</si>
  <si>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</si>
  <si>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</si>
  <si>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</si>
  <si>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</si>
  <si>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</si>
  <si>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</si>
  <si>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</si>
  <si>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</si>
  <si>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</si>
  <si>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</si>
  <si>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</si>
  <si>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</si>
  <si>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</si>
  <si>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</si>
  <si>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</si>
  <si>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</si>
  <si>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</si>
  <si>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</si>
  <si>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</si>
  <si>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</si>
  <si>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</si>
  <si>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</si>
  <si>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</si>
  <si>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</si>
  <si>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</si>
  <si>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</si>
  <si>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>Остаток на 01.01.2014г</t>
  </si>
  <si>
    <t>снятие показаний общедомового прибора учета э/э</t>
  </si>
  <si>
    <t>ежемесячно</t>
  </si>
  <si>
    <t>Остаток на 01.01.2015г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</si>
  <si>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</si>
  <si>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</si>
  <si>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</si>
  <si>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</si>
  <si>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</si>
  <si>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</si>
  <si>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</si>
  <si>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Задолженность на 01.01.2014 г.</t>
  </si>
  <si>
    <t>Сальдо на 31.12.2014 г.</t>
  </si>
  <si>
    <t>Задолженность на 01.01.2014</t>
  </si>
  <si>
    <t>Задолженность на 31.12.2014г</t>
  </si>
  <si>
    <t>Задолженность населения на 31.12.2014 г.</t>
  </si>
  <si>
    <t>Ул. Серова, д. 10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</si>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</sst>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0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2">
      <selection activeCell="B38" sqref="B38:G3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1" t="s">
        <v>64</v>
      </c>
      <c r="B1" s="61"/>
      <c r="C1" s="61"/>
      <c r="D1" s="61"/>
      <c r="E1" s="61"/>
      <c r="F1" s="61"/>
      <c r="G1" s="43"/>
    </row>
    <row r="2" spans="1:8" ht="15.75">
      <c r="A2" s="61" t="s">
        <v>63</v>
      </c>
      <c r="B2" s="61"/>
      <c r="C2" s="61"/>
      <c r="D2" s="61"/>
      <c r="E2" s="61"/>
      <c r="F2" s="61"/>
      <c r="G2" s="8"/>
      <c r="H2" s="9"/>
    </row>
    <row r="3" ht="9" customHeight="1"/>
    <row r="4" spans="1:6" ht="15.75" hidden="1" outlineLevel="1">
      <c r="A4" s="11" t="s">
        <v>41</v>
      </c>
      <c r="C4" s="11"/>
      <c r="D4" s="11"/>
      <c r="E4" s="11"/>
      <c r="F4" s="11"/>
    </row>
    <row r="5" spans="1:6" ht="12.75" customHeight="1" hidden="1" outlineLevel="1">
      <c r="A5" s="11" t="s">
        <v>11</v>
      </c>
      <c r="C5" s="11"/>
      <c r="D5" s="11">
        <v>192.3</v>
      </c>
      <c r="E5" s="11" t="s">
        <v>12</v>
      </c>
      <c r="F5" s="11"/>
    </row>
    <row r="6" ht="9" customHeight="1" collapsed="1">
      <c r="I6" s="30"/>
    </row>
    <row r="7" spans="1:6" ht="15.75">
      <c r="A7" s="8" t="s">
        <v>65</v>
      </c>
      <c r="C7" s="8"/>
      <c r="D7" s="12">
        <f>'2016'!F32</f>
        <v>76541.09999999999</v>
      </c>
      <c r="E7" s="8" t="s">
        <v>14</v>
      </c>
      <c r="F7" s="8"/>
    </row>
    <row r="8" spans="1:6" ht="15.75">
      <c r="A8" s="8" t="s">
        <v>66</v>
      </c>
      <c r="C8" s="11"/>
      <c r="D8" s="12">
        <f>C16</f>
        <v>-5392.7099999999955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4" t="s">
        <v>16</v>
      </c>
      <c r="B10" s="14" t="s">
        <v>17</v>
      </c>
      <c r="C10" s="15" t="s">
        <v>67</v>
      </c>
      <c r="D10" s="15" t="s">
        <v>0</v>
      </c>
      <c r="E10" s="15" t="s">
        <v>19</v>
      </c>
      <c r="F10" s="15" t="s">
        <v>68</v>
      </c>
    </row>
    <row r="11" spans="1:9" s="18" customFormat="1" ht="30" customHeight="1">
      <c r="A11" s="4">
        <v>1</v>
      </c>
      <c r="B11" s="16" t="s">
        <v>1</v>
      </c>
      <c r="C11" s="33">
        <v>-4639.549999999996</v>
      </c>
      <c r="D11" s="31">
        <v>25729.92</v>
      </c>
      <c r="E11" s="31">
        <v>26983.19</v>
      </c>
      <c r="F11" s="31">
        <f>C11-D11+E11</f>
        <v>-3386.279999999995</v>
      </c>
      <c r="G11" s="5" t="s">
        <v>34</v>
      </c>
      <c r="H11" s="5">
        <v>11.08</v>
      </c>
      <c r="I11" s="30">
        <f>H11*12*H20</f>
        <v>25568.208000000002</v>
      </c>
    </row>
    <row r="12" spans="1:9" s="18" customFormat="1" ht="15.75">
      <c r="A12" s="4">
        <v>2</v>
      </c>
      <c r="B12" s="16" t="s">
        <v>2</v>
      </c>
      <c r="C12" s="33">
        <v>-432.75999999999976</v>
      </c>
      <c r="D12" s="31">
        <v>2400</v>
      </c>
      <c r="E12" s="31">
        <v>2516.9</v>
      </c>
      <c r="F12" s="31">
        <f>C12-D12+E12</f>
        <v>-315.8599999999997</v>
      </c>
      <c r="G12" s="11" t="s">
        <v>35</v>
      </c>
      <c r="H12" s="5">
        <v>3.2</v>
      </c>
      <c r="I12" s="29">
        <f>H12*12*H20</f>
        <v>7384.3200000000015</v>
      </c>
    </row>
    <row r="13" spans="1:9" s="18" customFormat="1" ht="29.25" customHeight="1">
      <c r="A13" s="4">
        <v>3</v>
      </c>
      <c r="B13" s="16" t="s">
        <v>36</v>
      </c>
      <c r="C13" s="33">
        <v>-212.23000000000002</v>
      </c>
      <c r="D13" s="31">
        <v>1176.96</v>
      </c>
      <c r="E13" s="31">
        <v>1234.29</v>
      </c>
      <c r="F13" s="31">
        <f>C13-D13+E13</f>
        <v>-154.9000000000001</v>
      </c>
      <c r="G13" s="11" t="s">
        <v>40</v>
      </c>
      <c r="H13" s="5">
        <v>0.6</v>
      </c>
      <c r="I13" s="29">
        <f>H13*12*H20</f>
        <v>1384.56</v>
      </c>
    </row>
    <row r="14" spans="1:8" s="18" customFormat="1" ht="30" customHeight="1">
      <c r="A14" s="4">
        <v>4</v>
      </c>
      <c r="B14" s="16" t="s">
        <v>37</v>
      </c>
      <c r="C14" s="33">
        <v>-108.17000000000007</v>
      </c>
      <c r="D14" s="31">
        <v>859.53</v>
      </c>
      <c r="E14" s="31">
        <v>777.13</v>
      </c>
      <c r="F14" s="31">
        <f>C14-D14+E14</f>
        <v>-190.57000000000005</v>
      </c>
      <c r="G14" s="17"/>
      <c r="H14" s="17"/>
    </row>
    <row r="15" spans="1:8" s="18" customFormat="1" ht="30" customHeight="1" hidden="1">
      <c r="A15" s="4">
        <v>5</v>
      </c>
      <c r="B15" s="16" t="s">
        <v>38</v>
      </c>
      <c r="C15" s="33">
        <v>0</v>
      </c>
      <c r="D15" s="31">
        <v>0</v>
      </c>
      <c r="E15" s="31">
        <v>0</v>
      </c>
      <c r="F15" s="31">
        <f>C15-D15+E15</f>
        <v>0</v>
      </c>
      <c r="G15" s="17"/>
      <c r="H15" s="17"/>
    </row>
    <row r="16" spans="1:9" ht="19.5" customHeight="1">
      <c r="A16" s="4"/>
      <c r="B16" s="16" t="s">
        <v>3</v>
      </c>
      <c r="C16" s="32">
        <f>SUM(C11:C15)</f>
        <v>-5392.7099999999955</v>
      </c>
      <c r="D16" s="32">
        <f>SUM(D11:D15)</f>
        <v>30166.409999999996</v>
      </c>
      <c r="E16" s="32">
        <f>SUM(E11:E15)</f>
        <v>31511.510000000002</v>
      </c>
      <c r="F16" s="32">
        <f>SUM(F11:F15)</f>
        <v>-4047.609999999995</v>
      </c>
      <c r="I16" s="65" t="s">
        <v>71</v>
      </c>
    </row>
    <row r="17" ht="11.25" customHeight="1"/>
    <row r="18" spans="1:6" ht="15.75">
      <c r="A18" s="61" t="s">
        <v>20</v>
      </c>
      <c r="B18" s="61"/>
      <c r="C18" s="61"/>
      <c r="D18" s="61"/>
      <c r="E18" s="61"/>
      <c r="F18" s="61"/>
    </row>
    <row r="19" spans="1:8" ht="15.75">
      <c r="A19" s="43"/>
      <c r="B19" s="43"/>
      <c r="C19" s="43"/>
      <c r="D19" s="43"/>
      <c r="E19" s="43"/>
      <c r="F19" s="43"/>
      <c r="H19" s="5" t="s">
        <v>21</v>
      </c>
    </row>
    <row r="20" spans="1:8" ht="33" customHeight="1">
      <c r="A20" s="15" t="s">
        <v>33</v>
      </c>
      <c r="B20" s="62" t="s">
        <v>4</v>
      </c>
      <c r="C20" s="62"/>
      <c r="D20" s="62"/>
      <c r="E20" s="62"/>
      <c r="F20" s="19" t="s">
        <v>10</v>
      </c>
      <c r="G20" s="20"/>
      <c r="H20" s="5">
        <f>D5</f>
        <v>192.3</v>
      </c>
    </row>
    <row r="21" spans="1:10" ht="18" customHeight="1">
      <c r="A21" s="21">
        <v>1</v>
      </c>
      <c r="B21" s="63" t="s">
        <v>5</v>
      </c>
      <c r="C21" s="63"/>
      <c r="D21" s="63"/>
      <c r="E21" s="64"/>
      <c r="F21" s="41">
        <f>I12</f>
        <v>7384.3200000000015</v>
      </c>
      <c r="G21" s="11"/>
      <c r="H21" s="5" t="s">
        <v>22</v>
      </c>
      <c r="I21" s="5" t="s">
        <v>23</v>
      </c>
      <c r="J21" s="5" t="s">
        <v>24</v>
      </c>
    </row>
    <row r="22" spans="1:7" ht="18" customHeight="1">
      <c r="A22" s="23">
        <v>2</v>
      </c>
      <c r="B22" s="56" t="s">
        <v>37</v>
      </c>
      <c r="C22" s="56"/>
      <c r="D22" s="56"/>
      <c r="E22" s="57"/>
      <c r="F22" s="41">
        <f>D14</f>
        <v>859.53</v>
      </c>
      <c r="G22" s="11"/>
    </row>
    <row r="23" spans="1:7" ht="18" customHeight="1">
      <c r="A23" s="23">
        <v>3</v>
      </c>
      <c r="B23" s="56" t="s">
        <v>42</v>
      </c>
      <c r="C23" s="56"/>
      <c r="D23" s="56"/>
      <c r="E23" s="57"/>
      <c r="F23" s="41">
        <f>I13</f>
        <v>1384.56</v>
      </c>
      <c r="G23" s="11"/>
    </row>
    <row r="24" spans="1:7" ht="18" customHeight="1">
      <c r="A24" s="23">
        <v>4</v>
      </c>
      <c r="B24" s="56" t="s">
        <v>6</v>
      </c>
      <c r="C24" s="56"/>
      <c r="D24" s="56"/>
      <c r="E24" s="57"/>
      <c r="F24" s="41">
        <f>F25+F26+F27</f>
        <v>0</v>
      </c>
      <c r="G24" s="11"/>
    </row>
    <row r="25" spans="1:7" ht="16.5" customHeight="1">
      <c r="A25" s="23" t="s">
        <v>7</v>
      </c>
      <c r="B25" s="56" t="s">
        <v>25</v>
      </c>
      <c r="C25" s="56"/>
      <c r="D25" s="56"/>
      <c r="E25" s="57"/>
      <c r="F25" s="41">
        <v>0</v>
      </c>
      <c r="G25" s="11"/>
    </row>
    <row r="26" spans="1:7" ht="16.5" customHeight="1">
      <c r="A26" s="23" t="s">
        <v>7</v>
      </c>
      <c r="B26" s="56" t="s">
        <v>26</v>
      </c>
      <c r="C26" s="56"/>
      <c r="D26" s="56"/>
      <c r="E26" s="57"/>
      <c r="F26" s="41">
        <v>0</v>
      </c>
      <c r="G26" s="11"/>
    </row>
    <row r="27" spans="1:7" ht="15.75" customHeight="1">
      <c r="A27" s="23" t="s">
        <v>7</v>
      </c>
      <c r="B27" s="56" t="s">
        <v>27</v>
      </c>
      <c r="C27" s="56"/>
      <c r="D27" s="56"/>
      <c r="E27" s="57"/>
      <c r="F27" s="41">
        <v>0</v>
      </c>
      <c r="G27" s="11"/>
    </row>
    <row r="28" spans="1:7" ht="0.75" customHeight="1" hidden="1">
      <c r="A28" s="23">
        <v>5</v>
      </c>
      <c r="B28" s="58" t="s">
        <v>38</v>
      </c>
      <c r="C28" s="59"/>
      <c r="D28" s="59"/>
      <c r="E28" s="60"/>
      <c r="F28" s="40">
        <f>D15</f>
        <v>0</v>
      </c>
      <c r="G28" s="11"/>
    </row>
    <row r="29" spans="1:7" ht="17.25" customHeight="1">
      <c r="A29" s="23">
        <v>5</v>
      </c>
      <c r="B29" s="44" t="s">
        <v>39</v>
      </c>
      <c r="C29" s="44"/>
      <c r="D29" s="44"/>
      <c r="E29" s="44"/>
      <c r="F29" s="3">
        <f>D12+D13</f>
        <v>3576.96</v>
      </c>
      <c r="G29" s="11"/>
    </row>
    <row r="30" spans="1:7" s="26" customFormat="1" ht="21" customHeight="1">
      <c r="A30" s="24"/>
      <c r="B30" s="45" t="s">
        <v>8</v>
      </c>
      <c r="C30" s="45"/>
      <c r="D30" s="45"/>
      <c r="E30" s="45"/>
      <c r="F30" s="25">
        <f>F21+F22+F23+F24+F29+F28</f>
        <v>13205.370000000003</v>
      </c>
      <c r="G30" s="8"/>
    </row>
    <row r="32" spans="1:6" ht="18" customHeight="1">
      <c r="A32" s="34" t="s">
        <v>69</v>
      </c>
      <c r="B32" s="34"/>
      <c r="C32" s="34"/>
      <c r="D32" s="34"/>
      <c r="E32" s="34"/>
      <c r="F32" s="3">
        <f>D7+D16-F30</f>
        <v>93502.13999999998</v>
      </c>
    </row>
    <row r="33" spans="1:6" ht="20.25" customHeight="1">
      <c r="A33" s="34" t="s">
        <v>70</v>
      </c>
      <c r="B33" s="34"/>
      <c r="C33" s="34"/>
      <c r="D33" s="34"/>
      <c r="E33" s="34"/>
      <c r="F33" s="3">
        <f>F16</f>
        <v>-4047.609999999995</v>
      </c>
    </row>
    <row r="34" spans="1:6" ht="18" customHeight="1">
      <c r="A34" s="35" t="s">
        <v>44</v>
      </c>
      <c r="B34" s="35"/>
      <c r="C34" s="35"/>
      <c r="D34" s="35"/>
      <c r="E34" s="35"/>
      <c r="F34" s="3">
        <f>F32+F33</f>
        <v>89454.52999999998</v>
      </c>
    </row>
    <row r="35" ht="11.25" customHeight="1"/>
    <row r="37" spans="1:6" ht="15.75">
      <c r="A37" s="27" t="s">
        <v>16</v>
      </c>
      <c r="B37" s="27" t="s">
        <v>9</v>
      </c>
      <c r="C37" s="46" t="s">
        <v>28</v>
      </c>
      <c r="D37" s="47"/>
      <c r="E37" s="48"/>
      <c r="F37" s="27" t="s">
        <v>29</v>
      </c>
    </row>
    <row r="38" spans="1:6" ht="32.25" customHeight="1">
      <c r="A38" s="38"/>
      <c r="B38" s="37"/>
      <c r="C38" s="49"/>
      <c r="D38" s="50"/>
      <c r="E38" s="51"/>
      <c r="F38" s="39"/>
    </row>
    <row r="39" spans="1:6" ht="15.75">
      <c r="A39" s="4"/>
      <c r="B39" s="6"/>
      <c r="C39" s="52"/>
      <c r="D39" s="53"/>
      <c r="E39" s="54"/>
      <c r="F39" s="7"/>
    </row>
    <row r="40" spans="1:6" s="26" customFormat="1" ht="15.75">
      <c r="A40" s="55" t="s">
        <v>30</v>
      </c>
      <c r="B40" s="55"/>
      <c r="C40" s="55"/>
      <c r="D40" s="55"/>
      <c r="E40" s="55"/>
      <c r="F40" s="28">
        <f>SUM(F38:F39)</f>
        <v>0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1" t="s">
        <v>51</v>
      </c>
      <c r="B1" s="61"/>
      <c r="C1" s="61"/>
      <c r="D1" s="61"/>
      <c r="E1" s="61"/>
      <c r="F1" s="61"/>
      <c r="G1" s="42"/>
    </row>
    <row r="2" spans="1:8" ht="15.75">
      <c r="A2" s="61" t="s">
        <v>63</v>
      </c>
      <c r="B2" s="61"/>
      <c r="C2" s="61"/>
      <c r="D2" s="61"/>
      <c r="E2" s="61"/>
      <c r="F2" s="61"/>
      <c r="G2" s="8"/>
      <c r="H2" s="9"/>
    </row>
    <row r="3" ht="9" customHeight="1"/>
    <row r="4" spans="1:6" ht="15.75" hidden="1" outlineLevel="1">
      <c r="A4" s="11" t="s">
        <v>41</v>
      </c>
      <c r="C4" s="11"/>
      <c r="D4" s="11"/>
      <c r="E4" s="11"/>
      <c r="F4" s="11"/>
    </row>
    <row r="5" spans="1:6" ht="12.75" customHeight="1" hidden="1" outlineLevel="1">
      <c r="A5" s="11" t="s">
        <v>11</v>
      </c>
      <c r="C5" s="11"/>
      <c r="D5" s="11">
        <v>192.3</v>
      </c>
      <c r="E5" s="11" t="s">
        <v>12</v>
      </c>
      <c r="F5" s="11"/>
    </row>
    <row r="6" ht="9" customHeight="1" collapsed="1">
      <c r="I6" s="30"/>
    </row>
    <row r="7" spans="1:6" ht="15.75">
      <c r="A7" s="8" t="s">
        <v>52</v>
      </c>
      <c r="C7" s="8"/>
      <c r="D7" s="3">
        <f>'2015'!F32</f>
        <v>61728.06</v>
      </c>
      <c r="E7" s="8" t="s">
        <v>14</v>
      </c>
      <c r="F7" s="8"/>
    </row>
    <row r="8" spans="1:6" ht="15.75">
      <c r="A8" s="8" t="s">
        <v>53</v>
      </c>
      <c r="C8" s="11"/>
      <c r="D8" s="12">
        <f>C16</f>
        <v>-4657.869999999997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4" t="s">
        <v>16</v>
      </c>
      <c r="B10" s="14" t="s">
        <v>17</v>
      </c>
      <c r="C10" s="15" t="s">
        <v>54</v>
      </c>
      <c r="D10" s="15" t="s">
        <v>0</v>
      </c>
      <c r="E10" s="15" t="s">
        <v>19</v>
      </c>
      <c r="F10" s="15" t="s">
        <v>55</v>
      </c>
    </row>
    <row r="11" spans="1:9" s="18" customFormat="1" ht="30" customHeight="1">
      <c r="A11" s="4">
        <v>1</v>
      </c>
      <c r="B11" s="16" t="s">
        <v>1</v>
      </c>
      <c r="C11" s="33">
        <v>-4007.3399999999965</v>
      </c>
      <c r="D11" s="31">
        <v>25729.92</v>
      </c>
      <c r="E11" s="31">
        <v>25097.71</v>
      </c>
      <c r="F11" s="31">
        <f>C11-D11+E11</f>
        <v>-4639.549999999996</v>
      </c>
      <c r="G11" s="5" t="s">
        <v>34</v>
      </c>
      <c r="H11" s="5">
        <v>11.08</v>
      </c>
      <c r="I11" s="30">
        <f>H11*12*H20</f>
        <v>25568.208000000002</v>
      </c>
    </row>
    <row r="12" spans="1:9" s="18" customFormat="1" ht="15.75">
      <c r="A12" s="4">
        <v>2</v>
      </c>
      <c r="B12" s="16" t="s">
        <v>2</v>
      </c>
      <c r="C12" s="33">
        <v>-373.78999999999996</v>
      </c>
      <c r="D12" s="31">
        <v>2400</v>
      </c>
      <c r="E12" s="31">
        <v>2341.03</v>
      </c>
      <c r="F12" s="31">
        <f>C12-D12+E12</f>
        <v>-432.75999999999976</v>
      </c>
      <c r="G12" s="11" t="s">
        <v>35</v>
      </c>
      <c r="H12" s="5">
        <v>3.2</v>
      </c>
      <c r="I12" s="29">
        <f>H12*12*H20</f>
        <v>7384.3200000000015</v>
      </c>
    </row>
    <row r="13" spans="1:9" s="18" customFormat="1" ht="29.25" customHeight="1">
      <c r="A13" s="4">
        <v>3</v>
      </c>
      <c r="B13" s="16" t="s">
        <v>36</v>
      </c>
      <c r="C13" s="33">
        <v>-183.30999999999995</v>
      </c>
      <c r="D13" s="31">
        <v>1176.96</v>
      </c>
      <c r="E13" s="31">
        <v>1148.04</v>
      </c>
      <c r="F13" s="31">
        <f>C13-D13+E13</f>
        <v>-212.23000000000002</v>
      </c>
      <c r="G13" s="11" t="s">
        <v>40</v>
      </c>
      <c r="H13" s="5">
        <v>0.6</v>
      </c>
      <c r="I13" s="29">
        <f>H13*12*H20</f>
        <v>1384.56</v>
      </c>
    </row>
    <row r="14" spans="1:8" s="18" customFormat="1" ht="30" customHeight="1">
      <c r="A14" s="4">
        <v>4</v>
      </c>
      <c r="B14" s="16" t="s">
        <v>37</v>
      </c>
      <c r="C14" s="33">
        <v>-93.43000000000006</v>
      </c>
      <c r="D14" s="31">
        <v>599.88</v>
      </c>
      <c r="E14" s="31">
        <v>585.14</v>
      </c>
      <c r="F14" s="31">
        <f>C14-D14+E14</f>
        <v>-108.17000000000007</v>
      </c>
      <c r="G14" s="17"/>
      <c r="H14" s="17"/>
    </row>
    <row r="15" spans="1:8" s="18" customFormat="1" ht="30" customHeight="1" hidden="1">
      <c r="A15" s="4">
        <v>5</v>
      </c>
      <c r="B15" s="16" t="s">
        <v>38</v>
      </c>
      <c r="C15" s="33">
        <v>0</v>
      </c>
      <c r="D15" s="31">
        <v>0</v>
      </c>
      <c r="E15" s="31">
        <v>0</v>
      </c>
      <c r="F15" s="31">
        <f>C15-D15+E15</f>
        <v>0</v>
      </c>
      <c r="G15" s="17"/>
      <c r="H15" s="17"/>
    </row>
    <row r="16" spans="1:6" ht="19.5" customHeight="1">
      <c r="A16" s="4"/>
      <c r="B16" s="16" t="s">
        <v>3</v>
      </c>
      <c r="C16" s="32">
        <f>SUM(C11:C15)</f>
        <v>-4657.869999999997</v>
      </c>
      <c r="D16" s="32">
        <f>SUM(D11:D15)</f>
        <v>29906.76</v>
      </c>
      <c r="E16" s="32">
        <f>SUM(E11:E15)</f>
        <v>29171.92</v>
      </c>
      <c r="F16" s="32">
        <f>SUM(F11:F15)</f>
        <v>-5392.7099999999955</v>
      </c>
    </row>
    <row r="17" ht="11.25" customHeight="1"/>
    <row r="18" spans="1:6" ht="15.75">
      <c r="A18" s="61" t="s">
        <v>20</v>
      </c>
      <c r="B18" s="61"/>
      <c r="C18" s="61"/>
      <c r="D18" s="61"/>
      <c r="E18" s="61"/>
      <c r="F18" s="61"/>
    </row>
    <row r="19" spans="1:8" ht="15.75">
      <c r="A19" s="42"/>
      <c r="B19" s="42"/>
      <c r="C19" s="42"/>
      <c r="D19" s="42"/>
      <c r="E19" s="42"/>
      <c r="F19" s="42"/>
      <c r="H19" s="5" t="s">
        <v>21</v>
      </c>
    </row>
    <row r="20" spans="1:8" ht="33" customHeight="1">
      <c r="A20" s="15" t="s">
        <v>33</v>
      </c>
      <c r="B20" s="62" t="s">
        <v>4</v>
      </c>
      <c r="C20" s="62"/>
      <c r="D20" s="62"/>
      <c r="E20" s="62"/>
      <c r="F20" s="19" t="s">
        <v>10</v>
      </c>
      <c r="G20" s="20"/>
      <c r="H20" s="5">
        <f>D5</f>
        <v>192.3</v>
      </c>
    </row>
    <row r="21" spans="1:10" ht="18" customHeight="1">
      <c r="A21" s="21">
        <v>1</v>
      </c>
      <c r="B21" s="63" t="s">
        <v>5</v>
      </c>
      <c r="C21" s="63"/>
      <c r="D21" s="63"/>
      <c r="E21" s="64"/>
      <c r="F21" s="41">
        <f>I12</f>
        <v>7384.3200000000015</v>
      </c>
      <c r="G21" s="11"/>
      <c r="H21" s="5" t="s">
        <v>22</v>
      </c>
      <c r="I21" s="5" t="s">
        <v>23</v>
      </c>
      <c r="J21" s="5" t="s">
        <v>24</v>
      </c>
    </row>
    <row r="22" spans="1:7" ht="18" customHeight="1">
      <c r="A22" s="23">
        <v>2</v>
      </c>
      <c r="B22" s="56" t="s">
        <v>37</v>
      </c>
      <c r="C22" s="56"/>
      <c r="D22" s="56"/>
      <c r="E22" s="57"/>
      <c r="F22" s="41">
        <f>D14</f>
        <v>599.88</v>
      </c>
      <c r="G22" s="11"/>
    </row>
    <row r="23" spans="1:7" ht="18" customHeight="1">
      <c r="A23" s="23">
        <v>3</v>
      </c>
      <c r="B23" s="56" t="s">
        <v>42</v>
      </c>
      <c r="C23" s="56"/>
      <c r="D23" s="56"/>
      <c r="E23" s="57"/>
      <c r="F23" s="41">
        <f>I13</f>
        <v>1384.56</v>
      </c>
      <c r="G23" s="11"/>
    </row>
    <row r="24" spans="1:7" ht="18" customHeight="1">
      <c r="A24" s="23">
        <v>4</v>
      </c>
      <c r="B24" s="56" t="s">
        <v>6</v>
      </c>
      <c r="C24" s="56"/>
      <c r="D24" s="56"/>
      <c r="E24" s="57"/>
      <c r="F24" s="41">
        <f>F25+F26+F27</f>
        <v>2148</v>
      </c>
      <c r="G24" s="11"/>
    </row>
    <row r="25" spans="1:7" ht="16.5" customHeight="1">
      <c r="A25" s="23" t="s">
        <v>7</v>
      </c>
      <c r="B25" s="56" t="s">
        <v>25</v>
      </c>
      <c r="C25" s="56"/>
      <c r="D25" s="56"/>
      <c r="E25" s="57"/>
      <c r="F25" s="41">
        <v>0</v>
      </c>
      <c r="G25" s="11"/>
    </row>
    <row r="26" spans="1:7" ht="16.5" customHeight="1">
      <c r="A26" s="23" t="s">
        <v>7</v>
      </c>
      <c r="B26" s="56" t="s">
        <v>26</v>
      </c>
      <c r="C26" s="56"/>
      <c r="D26" s="56"/>
      <c r="E26" s="57"/>
      <c r="F26" s="41">
        <f>F38</f>
        <v>2148</v>
      </c>
      <c r="G26" s="11"/>
    </row>
    <row r="27" spans="1:7" ht="15.75" customHeight="1">
      <c r="A27" s="23" t="s">
        <v>7</v>
      </c>
      <c r="B27" s="56" t="s">
        <v>27</v>
      </c>
      <c r="C27" s="56"/>
      <c r="D27" s="56"/>
      <c r="E27" s="57"/>
      <c r="F27" s="41">
        <v>0</v>
      </c>
      <c r="G27" s="11"/>
    </row>
    <row r="28" spans="1:7" ht="0.75" customHeight="1" hidden="1">
      <c r="A28" s="23">
        <v>5</v>
      </c>
      <c r="B28" s="58" t="s">
        <v>38</v>
      </c>
      <c r="C28" s="59"/>
      <c r="D28" s="59"/>
      <c r="E28" s="60"/>
      <c r="F28" s="40">
        <f>D15</f>
        <v>0</v>
      </c>
      <c r="G28" s="11"/>
    </row>
    <row r="29" spans="1:7" ht="17.25" customHeight="1">
      <c r="A29" s="23">
        <v>5</v>
      </c>
      <c r="B29" s="44" t="s">
        <v>39</v>
      </c>
      <c r="C29" s="44"/>
      <c r="D29" s="44"/>
      <c r="E29" s="44"/>
      <c r="F29" s="3">
        <f>D12+D13</f>
        <v>3576.96</v>
      </c>
      <c r="G29" s="11"/>
    </row>
    <row r="30" spans="1:7" s="26" customFormat="1" ht="21" customHeight="1">
      <c r="A30" s="24"/>
      <c r="B30" s="45" t="s">
        <v>8</v>
      </c>
      <c r="C30" s="45"/>
      <c r="D30" s="45"/>
      <c r="E30" s="45"/>
      <c r="F30" s="25">
        <f>F21+F22+F23+F24+F29+F28</f>
        <v>15093.720000000001</v>
      </c>
      <c r="G30" s="8"/>
    </row>
    <row r="32" spans="1:6" ht="18" customHeight="1">
      <c r="A32" s="34" t="s">
        <v>56</v>
      </c>
      <c r="B32" s="34"/>
      <c r="C32" s="34"/>
      <c r="D32" s="34"/>
      <c r="E32" s="34"/>
      <c r="F32" s="3">
        <f>D7+D16-F30</f>
        <v>76541.09999999999</v>
      </c>
    </row>
    <row r="33" spans="1:6" ht="20.25" customHeight="1">
      <c r="A33" s="34" t="s">
        <v>57</v>
      </c>
      <c r="B33" s="34"/>
      <c r="C33" s="34"/>
      <c r="D33" s="34"/>
      <c r="E33" s="34"/>
      <c r="F33" s="3">
        <f>F16</f>
        <v>-5392.7099999999955</v>
      </c>
    </row>
    <row r="34" spans="1:6" ht="18" customHeight="1">
      <c r="A34" s="35" t="s">
        <v>44</v>
      </c>
      <c r="B34" s="35"/>
      <c r="C34" s="35"/>
      <c r="D34" s="35"/>
      <c r="E34" s="35"/>
      <c r="F34" s="3">
        <f>F32+F33</f>
        <v>71148.39</v>
      </c>
    </row>
    <row r="35" ht="11.25" customHeight="1"/>
    <row r="37" spans="1:6" ht="15.75">
      <c r="A37" s="27" t="s">
        <v>16</v>
      </c>
      <c r="B37" s="27" t="s">
        <v>9</v>
      </c>
      <c r="C37" s="46" t="s">
        <v>28</v>
      </c>
      <c r="D37" s="47"/>
      <c r="E37" s="48"/>
      <c r="F37" s="27" t="s">
        <v>29</v>
      </c>
    </row>
    <row r="38" spans="1:6" ht="32.25" customHeight="1">
      <c r="A38" s="38"/>
      <c r="B38" s="37" t="s">
        <v>49</v>
      </c>
      <c r="C38" s="49" t="s">
        <v>48</v>
      </c>
      <c r="D38" s="50"/>
      <c r="E38" s="51"/>
      <c r="F38" s="39">
        <f>179*12</f>
        <v>2148</v>
      </c>
    </row>
    <row r="39" spans="1:6" ht="15.75">
      <c r="A39" s="4"/>
      <c r="B39" s="6"/>
      <c r="C39" s="52"/>
      <c r="D39" s="53"/>
      <c r="E39" s="54"/>
      <c r="F39" s="7"/>
    </row>
    <row r="40" spans="1:6" s="26" customFormat="1" ht="15.75">
      <c r="A40" s="55" t="s">
        <v>30</v>
      </c>
      <c r="B40" s="55"/>
      <c r="C40" s="55"/>
      <c r="D40" s="55"/>
      <c r="E40" s="55"/>
      <c r="F40" s="28">
        <f>SUM(F38:F39)</f>
        <v>2148</v>
      </c>
    </row>
  </sheetData>
  <sheetProtection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4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1" t="s">
        <v>31</v>
      </c>
      <c r="B1" s="61"/>
      <c r="C1" s="61"/>
      <c r="D1" s="61"/>
      <c r="E1" s="61"/>
      <c r="F1" s="61"/>
      <c r="G1" s="42"/>
    </row>
    <row r="2" spans="1:8" ht="15.75">
      <c r="A2" s="61" t="s">
        <v>63</v>
      </c>
      <c r="B2" s="61"/>
      <c r="C2" s="61"/>
      <c r="D2" s="61"/>
      <c r="E2" s="61"/>
      <c r="F2" s="61"/>
      <c r="G2" s="8"/>
      <c r="H2" s="9"/>
    </row>
    <row r="3" ht="9" customHeight="1"/>
    <row r="4" spans="1:6" ht="15.75" hidden="1" outlineLevel="1">
      <c r="A4" s="11" t="s">
        <v>41</v>
      </c>
      <c r="C4" s="11"/>
      <c r="D4" s="11"/>
      <c r="E4" s="11"/>
      <c r="F4" s="11"/>
    </row>
    <row r="5" spans="1:6" ht="12.75" customHeight="1" outlineLevel="1">
      <c r="A5" s="11" t="s">
        <v>11</v>
      </c>
      <c r="C5" s="11"/>
      <c r="D5" s="11">
        <v>192.3</v>
      </c>
      <c r="E5" s="11" t="s">
        <v>12</v>
      </c>
      <c r="F5" s="11"/>
    </row>
    <row r="6" ht="9" customHeight="1">
      <c r="I6" s="30"/>
    </row>
    <row r="7" spans="1:6" ht="15.75">
      <c r="A7" s="8" t="s">
        <v>50</v>
      </c>
      <c r="C7" s="8"/>
      <c r="D7" s="12">
        <f>'2014'!F32</f>
        <v>46915.02</v>
      </c>
      <c r="E7" s="8" t="s">
        <v>14</v>
      </c>
      <c r="F7" s="8"/>
    </row>
    <row r="8" spans="1:6" ht="15.75">
      <c r="A8" s="8" t="s">
        <v>13</v>
      </c>
      <c r="C8" s="11"/>
      <c r="D8" s="12">
        <f>C16</f>
        <v>-3214.109999999998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4" t="s">
        <v>16</v>
      </c>
      <c r="B10" s="14" t="s">
        <v>17</v>
      </c>
      <c r="C10" s="15" t="s">
        <v>18</v>
      </c>
      <c r="D10" s="15" t="s">
        <v>0</v>
      </c>
      <c r="E10" s="15" t="s">
        <v>19</v>
      </c>
      <c r="F10" s="15" t="s">
        <v>32</v>
      </c>
    </row>
    <row r="11" spans="1:9" s="18" customFormat="1" ht="30" customHeight="1">
      <c r="A11" s="4">
        <v>1</v>
      </c>
      <c r="B11" s="16" t="s">
        <v>1</v>
      </c>
      <c r="C11" s="33">
        <v>-2765.2199999999975</v>
      </c>
      <c r="D11" s="31">
        <v>25729.92</v>
      </c>
      <c r="E11" s="31">
        <v>24487.8</v>
      </c>
      <c r="F11" s="31">
        <f>C11-D11+E11</f>
        <v>-4007.3399999999965</v>
      </c>
      <c r="G11" s="5" t="s">
        <v>34</v>
      </c>
      <c r="H11" s="5">
        <v>11.08</v>
      </c>
      <c r="I11" s="30">
        <f>H11*12*H20</f>
        <v>25568.208000000002</v>
      </c>
    </row>
    <row r="12" spans="1:9" s="18" customFormat="1" ht="15.75">
      <c r="A12" s="4">
        <v>2</v>
      </c>
      <c r="B12" s="16" t="s">
        <v>2</v>
      </c>
      <c r="C12" s="33">
        <v>-257.92999999999984</v>
      </c>
      <c r="D12" s="31">
        <v>2400</v>
      </c>
      <c r="E12" s="31">
        <v>2284.14</v>
      </c>
      <c r="F12" s="31">
        <f>C12-D12+E12</f>
        <v>-373.78999999999996</v>
      </c>
      <c r="G12" s="11" t="s">
        <v>35</v>
      </c>
      <c r="H12" s="5">
        <v>3.2</v>
      </c>
      <c r="I12" s="29">
        <f>H12*12*H20</f>
        <v>7384.3200000000015</v>
      </c>
    </row>
    <row r="13" spans="1:9" s="18" customFormat="1" ht="29.25" customHeight="1">
      <c r="A13" s="4">
        <v>3</v>
      </c>
      <c r="B13" s="16" t="s">
        <v>36</v>
      </c>
      <c r="C13" s="33">
        <v>-126.49000000000001</v>
      </c>
      <c r="D13" s="31">
        <v>1176.96</v>
      </c>
      <c r="E13" s="31">
        <v>1120.14</v>
      </c>
      <c r="F13" s="31">
        <f>C13-D13+E13</f>
        <v>-183.30999999999995</v>
      </c>
      <c r="G13" s="11" t="s">
        <v>40</v>
      </c>
      <c r="H13" s="5">
        <v>0.6</v>
      </c>
      <c r="I13" s="29">
        <f>H13*12*H20</f>
        <v>1384.56</v>
      </c>
    </row>
    <row r="14" spans="1:8" s="18" customFormat="1" ht="30" customHeight="1">
      <c r="A14" s="4">
        <v>4</v>
      </c>
      <c r="B14" s="16" t="s">
        <v>37</v>
      </c>
      <c r="C14" s="33">
        <v>-64.47000000000003</v>
      </c>
      <c r="D14" s="31">
        <v>599.88</v>
      </c>
      <c r="E14" s="31">
        <v>570.92</v>
      </c>
      <c r="F14" s="31">
        <f>C14-D14+E14</f>
        <v>-93.43000000000006</v>
      </c>
      <c r="G14" s="17"/>
      <c r="H14" s="17"/>
    </row>
    <row r="15" spans="1:8" s="18" customFormat="1" ht="30" customHeight="1" hidden="1">
      <c r="A15" s="4">
        <v>5</v>
      </c>
      <c r="B15" s="16" t="s">
        <v>38</v>
      </c>
      <c r="C15" s="33">
        <v>0</v>
      </c>
      <c r="D15" s="31">
        <v>0</v>
      </c>
      <c r="E15" s="31">
        <v>0</v>
      </c>
      <c r="F15" s="31">
        <f>C15-D15+E15</f>
        <v>0</v>
      </c>
      <c r="G15" s="17"/>
      <c r="H15" s="17"/>
    </row>
    <row r="16" spans="1:6" ht="19.5" customHeight="1">
      <c r="A16" s="4"/>
      <c r="B16" s="16" t="s">
        <v>3</v>
      </c>
      <c r="C16" s="32">
        <f>SUM(C11:C15)</f>
        <v>-3214.109999999998</v>
      </c>
      <c r="D16" s="32">
        <f>SUM(D11:D15)</f>
        <v>29906.76</v>
      </c>
      <c r="E16" s="32">
        <f>SUM(E11:E15)</f>
        <v>28462.999999999996</v>
      </c>
      <c r="F16" s="32">
        <f>SUM(F11:F15)</f>
        <v>-4657.869999999997</v>
      </c>
    </row>
    <row r="17" ht="11.25" customHeight="1"/>
    <row r="18" spans="1:6" ht="15.75">
      <c r="A18" s="61" t="s">
        <v>20</v>
      </c>
      <c r="B18" s="61"/>
      <c r="C18" s="61"/>
      <c r="D18" s="61"/>
      <c r="E18" s="61"/>
      <c r="F18" s="61"/>
    </row>
    <row r="19" spans="1:8" ht="15.75">
      <c r="A19" s="42"/>
      <c r="B19" s="42"/>
      <c r="C19" s="42"/>
      <c r="D19" s="42"/>
      <c r="E19" s="42"/>
      <c r="F19" s="42"/>
      <c r="H19" s="5" t="s">
        <v>21</v>
      </c>
    </row>
    <row r="20" spans="1:8" ht="33" customHeight="1">
      <c r="A20" s="15" t="s">
        <v>33</v>
      </c>
      <c r="B20" s="62" t="s">
        <v>4</v>
      </c>
      <c r="C20" s="62"/>
      <c r="D20" s="62"/>
      <c r="E20" s="62"/>
      <c r="F20" s="19" t="s">
        <v>10</v>
      </c>
      <c r="G20" s="20"/>
      <c r="H20" s="5">
        <f>D5</f>
        <v>192.3</v>
      </c>
    </row>
    <row r="21" spans="1:10" ht="18" customHeight="1">
      <c r="A21" s="21">
        <v>1</v>
      </c>
      <c r="B21" s="63" t="s">
        <v>5</v>
      </c>
      <c r="C21" s="63"/>
      <c r="D21" s="63"/>
      <c r="E21" s="63"/>
      <c r="F21" s="1">
        <f>I12</f>
        <v>7384.3200000000015</v>
      </c>
      <c r="G21" s="22"/>
      <c r="H21" s="5" t="s">
        <v>22</v>
      </c>
      <c r="I21" s="5" t="s">
        <v>23</v>
      </c>
      <c r="J21" s="5" t="s">
        <v>24</v>
      </c>
    </row>
    <row r="22" spans="1:7" ht="18" customHeight="1">
      <c r="A22" s="23">
        <v>2</v>
      </c>
      <c r="B22" s="56" t="s">
        <v>37</v>
      </c>
      <c r="C22" s="56"/>
      <c r="D22" s="56"/>
      <c r="E22" s="56"/>
      <c r="F22" s="2">
        <f>D14</f>
        <v>599.88</v>
      </c>
      <c r="G22" s="22"/>
    </row>
    <row r="23" spans="1:7" ht="18" customHeight="1">
      <c r="A23" s="23">
        <v>3</v>
      </c>
      <c r="B23" s="56" t="s">
        <v>42</v>
      </c>
      <c r="C23" s="56"/>
      <c r="D23" s="56"/>
      <c r="E23" s="56"/>
      <c r="F23" s="2">
        <f>I13</f>
        <v>1384.56</v>
      </c>
      <c r="G23" s="22"/>
    </row>
    <row r="24" spans="1:7" ht="18" customHeight="1">
      <c r="A24" s="23">
        <v>4</v>
      </c>
      <c r="B24" s="56" t="s">
        <v>6</v>
      </c>
      <c r="C24" s="56"/>
      <c r="D24" s="56"/>
      <c r="E24" s="56"/>
      <c r="F24" s="2">
        <f>F25+F26+F27</f>
        <v>2148</v>
      </c>
      <c r="G24" s="22"/>
    </row>
    <row r="25" spans="1:7" ht="16.5" customHeight="1">
      <c r="A25" s="23" t="s">
        <v>7</v>
      </c>
      <c r="B25" s="56" t="s">
        <v>25</v>
      </c>
      <c r="C25" s="56"/>
      <c r="D25" s="56"/>
      <c r="E25" s="56"/>
      <c r="F25" s="3">
        <v>0</v>
      </c>
      <c r="G25" s="11"/>
    </row>
    <row r="26" spans="1:7" ht="16.5" customHeight="1">
      <c r="A26" s="23" t="s">
        <v>7</v>
      </c>
      <c r="B26" s="56" t="s">
        <v>26</v>
      </c>
      <c r="C26" s="56"/>
      <c r="D26" s="56"/>
      <c r="E26" s="56"/>
      <c r="F26" s="3">
        <f>F38</f>
        <v>2148</v>
      </c>
      <c r="G26" s="11"/>
    </row>
    <row r="27" spans="1:7" ht="15.75" customHeight="1">
      <c r="A27" s="23" t="s">
        <v>7</v>
      </c>
      <c r="B27" s="56" t="s">
        <v>27</v>
      </c>
      <c r="C27" s="56"/>
      <c r="D27" s="56"/>
      <c r="E27" s="56"/>
      <c r="F27" s="3">
        <v>0</v>
      </c>
      <c r="G27" s="11"/>
    </row>
    <row r="28" spans="1:7" ht="0.75" customHeight="1" hidden="1">
      <c r="A28" s="23">
        <v>5</v>
      </c>
      <c r="B28" s="58" t="s">
        <v>38</v>
      </c>
      <c r="C28" s="59"/>
      <c r="D28" s="59"/>
      <c r="E28" s="60"/>
      <c r="F28" s="3">
        <f>D15</f>
        <v>0</v>
      </c>
      <c r="G28" s="11"/>
    </row>
    <row r="29" spans="1:7" ht="17.25" customHeight="1">
      <c r="A29" s="23">
        <v>5</v>
      </c>
      <c r="B29" s="44" t="s">
        <v>39</v>
      </c>
      <c r="C29" s="44"/>
      <c r="D29" s="44"/>
      <c r="E29" s="44"/>
      <c r="F29" s="3">
        <f>D12+D13</f>
        <v>3576.96</v>
      </c>
      <c r="G29" s="11"/>
    </row>
    <row r="30" spans="1:7" s="26" customFormat="1" ht="21" customHeight="1">
      <c r="A30" s="24"/>
      <c r="B30" s="45" t="s">
        <v>8</v>
      </c>
      <c r="C30" s="45"/>
      <c r="D30" s="45"/>
      <c r="E30" s="45"/>
      <c r="F30" s="25">
        <f>F21+F22+F23+F24+F29+F28</f>
        <v>15093.720000000001</v>
      </c>
      <c r="G30" s="8"/>
    </row>
    <row r="32" spans="1:6" ht="18" customHeight="1">
      <c r="A32" s="34" t="s">
        <v>45</v>
      </c>
      <c r="B32" s="34"/>
      <c r="C32" s="34"/>
      <c r="D32" s="34"/>
      <c r="E32" s="34"/>
      <c r="F32" s="3">
        <f>D7+D16-F30</f>
        <v>61728.06</v>
      </c>
    </row>
    <row r="33" spans="1:6" ht="20.25" customHeight="1">
      <c r="A33" s="34" t="s">
        <v>43</v>
      </c>
      <c r="B33" s="34"/>
      <c r="C33" s="34"/>
      <c r="D33" s="34"/>
      <c r="E33" s="34"/>
      <c r="F33" s="3">
        <f>F16</f>
        <v>-4657.869999999997</v>
      </c>
    </row>
    <row r="34" spans="1:6" ht="18" customHeight="1">
      <c r="A34" s="35" t="s">
        <v>44</v>
      </c>
      <c r="B34" s="35"/>
      <c r="C34" s="35"/>
      <c r="D34" s="35"/>
      <c r="E34" s="35"/>
      <c r="F34" s="3">
        <f>F32+F33</f>
        <v>57070.19</v>
      </c>
    </row>
    <row r="35" ht="11.25" customHeight="1"/>
    <row r="37" spans="1:6" ht="15.75">
      <c r="A37" s="27" t="s">
        <v>16</v>
      </c>
      <c r="B37" s="27" t="s">
        <v>9</v>
      </c>
      <c r="C37" s="46" t="s">
        <v>28</v>
      </c>
      <c r="D37" s="47"/>
      <c r="E37" s="48"/>
      <c r="F37" s="27" t="s">
        <v>29</v>
      </c>
    </row>
    <row r="38" spans="1:6" ht="32.25" customHeight="1">
      <c r="A38" s="38"/>
      <c r="B38" s="37" t="s">
        <v>49</v>
      </c>
      <c r="C38" s="49" t="s">
        <v>48</v>
      </c>
      <c r="D38" s="50"/>
      <c r="E38" s="51"/>
      <c r="F38" s="39">
        <f>179*12</f>
        <v>2148</v>
      </c>
    </row>
    <row r="39" spans="1:6" ht="15.75">
      <c r="A39" s="4"/>
      <c r="B39" s="6"/>
      <c r="C39" s="52"/>
      <c r="D39" s="53"/>
      <c r="E39" s="54"/>
      <c r="F39" s="7"/>
    </row>
    <row r="40" spans="1:6" s="26" customFormat="1" ht="15.75">
      <c r="A40" s="55" t="s">
        <v>30</v>
      </c>
      <c r="B40" s="55"/>
      <c r="C40" s="55"/>
      <c r="D40" s="55"/>
      <c r="E40" s="55"/>
      <c r="F40" s="28">
        <f>SUM(F38:F39)</f>
        <v>2148</v>
      </c>
    </row>
  </sheetData>
  <sheetProtection selectLockedCells="1" selectUnlockedCells="1"/>
  <mergeCells count="18">
    <mergeCell ref="C38:E38"/>
    <mergeCell ref="C37:E37"/>
    <mergeCell ref="C39:E39"/>
    <mergeCell ref="B30:E30"/>
    <mergeCell ref="A40:E4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F33" sqref="F33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1" t="s">
        <v>46</v>
      </c>
      <c r="B1" s="61"/>
      <c r="C1" s="61"/>
      <c r="D1" s="61"/>
      <c r="E1" s="61"/>
      <c r="F1" s="61"/>
      <c r="G1" s="36"/>
    </row>
    <row r="2" spans="1:8" ht="15.75">
      <c r="A2" s="61" t="s">
        <v>63</v>
      </c>
      <c r="B2" s="61"/>
      <c r="C2" s="61"/>
      <c r="D2" s="61"/>
      <c r="E2" s="61"/>
      <c r="F2" s="61"/>
      <c r="G2" s="8"/>
      <c r="H2" s="9"/>
    </row>
    <row r="3" ht="9" customHeight="1"/>
    <row r="4" spans="1:6" ht="15.75" hidden="1" outlineLevel="1">
      <c r="A4" s="11" t="s">
        <v>41</v>
      </c>
      <c r="C4" s="11"/>
      <c r="D4" s="11"/>
      <c r="E4" s="11"/>
      <c r="F4" s="11"/>
    </row>
    <row r="5" spans="1:6" ht="12.75" customHeight="1" outlineLevel="1">
      <c r="A5" s="11" t="s">
        <v>11</v>
      </c>
      <c r="C5" s="11"/>
      <c r="D5" s="11">
        <v>192.3</v>
      </c>
      <c r="E5" s="11" t="s">
        <v>12</v>
      </c>
      <c r="F5" s="11"/>
    </row>
    <row r="6" ht="9" customHeight="1">
      <c r="I6" s="30"/>
    </row>
    <row r="7" spans="1:6" ht="15.75">
      <c r="A7" s="8" t="s">
        <v>47</v>
      </c>
      <c r="C7" s="8"/>
      <c r="D7" s="12">
        <v>32101.98</v>
      </c>
      <c r="E7" s="8" t="s">
        <v>14</v>
      </c>
      <c r="F7" s="8"/>
    </row>
    <row r="8" spans="1:6" ht="15.75">
      <c r="A8" s="8" t="s">
        <v>58</v>
      </c>
      <c r="C8" s="11"/>
      <c r="D8" s="12">
        <f>C16</f>
        <v>-2569.18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4" t="s">
        <v>16</v>
      </c>
      <c r="B10" s="14" t="s">
        <v>17</v>
      </c>
      <c r="C10" s="15" t="s">
        <v>60</v>
      </c>
      <c r="D10" s="15" t="s">
        <v>0</v>
      </c>
      <c r="E10" s="15" t="s">
        <v>19</v>
      </c>
      <c r="F10" s="15" t="s">
        <v>61</v>
      </c>
    </row>
    <row r="11" spans="1:9" s="18" customFormat="1" ht="30" customHeight="1">
      <c r="A11" s="4">
        <v>1</v>
      </c>
      <c r="B11" s="16" t="s">
        <v>1</v>
      </c>
      <c r="C11" s="33">
        <v>-2144.16</v>
      </c>
      <c r="D11" s="31">
        <v>25729.92</v>
      </c>
      <c r="E11" s="31">
        <v>25108.86</v>
      </c>
      <c r="F11" s="31">
        <f>C11-D11+E11</f>
        <v>-2765.2199999999975</v>
      </c>
      <c r="G11" s="5" t="s">
        <v>34</v>
      </c>
      <c r="H11" s="5">
        <v>11.08</v>
      </c>
      <c r="I11" s="30">
        <f>H11*12*H20</f>
        <v>25568.208000000002</v>
      </c>
    </row>
    <row r="12" spans="1:9" s="18" customFormat="1" ht="15.75">
      <c r="A12" s="4">
        <v>2</v>
      </c>
      <c r="B12" s="16" t="s">
        <v>2</v>
      </c>
      <c r="C12" s="33">
        <v>-200</v>
      </c>
      <c r="D12" s="31">
        <v>2400</v>
      </c>
      <c r="E12" s="31">
        <v>2342.07</v>
      </c>
      <c r="F12" s="31">
        <f>C12-D12+E12</f>
        <v>-257.92999999999984</v>
      </c>
      <c r="G12" s="11" t="s">
        <v>35</v>
      </c>
      <c r="H12" s="5">
        <v>3.2</v>
      </c>
      <c r="I12" s="29">
        <f>H12*12*H20</f>
        <v>7384.3200000000015</v>
      </c>
    </row>
    <row r="13" spans="1:9" s="18" customFormat="1" ht="29.25" customHeight="1">
      <c r="A13" s="4">
        <v>3</v>
      </c>
      <c r="B13" s="16" t="s">
        <v>36</v>
      </c>
      <c r="C13" s="33">
        <v>-175.03</v>
      </c>
      <c r="D13" s="31">
        <v>1176.96</v>
      </c>
      <c r="E13" s="31">
        <v>1225.5</v>
      </c>
      <c r="F13" s="31">
        <f>C13-D13+E13</f>
        <v>-126.49000000000001</v>
      </c>
      <c r="G13" s="11" t="s">
        <v>40</v>
      </c>
      <c r="H13" s="5">
        <v>0.6</v>
      </c>
      <c r="I13" s="29">
        <f>H13*12*H20</f>
        <v>1384.56</v>
      </c>
    </row>
    <row r="14" spans="1:8" s="18" customFormat="1" ht="30" customHeight="1">
      <c r="A14" s="4">
        <v>4</v>
      </c>
      <c r="B14" s="16" t="s">
        <v>37</v>
      </c>
      <c r="C14" s="33">
        <v>-49.99</v>
      </c>
      <c r="D14" s="31">
        <v>599.88</v>
      </c>
      <c r="E14" s="31">
        <v>585.4</v>
      </c>
      <c r="F14" s="31">
        <f>C14-D14+E14</f>
        <v>-64.47000000000003</v>
      </c>
      <c r="G14" s="17"/>
      <c r="H14" s="17"/>
    </row>
    <row r="15" spans="1:8" s="18" customFormat="1" ht="30" customHeight="1" hidden="1">
      <c r="A15" s="4">
        <v>5</v>
      </c>
      <c r="B15" s="16" t="s">
        <v>38</v>
      </c>
      <c r="C15" s="33">
        <v>0</v>
      </c>
      <c r="D15" s="31">
        <v>0</v>
      </c>
      <c r="E15" s="31">
        <v>0</v>
      </c>
      <c r="F15" s="31">
        <f>C15-D15+E15</f>
        <v>0</v>
      </c>
      <c r="G15" s="17"/>
      <c r="H15" s="17"/>
    </row>
    <row r="16" spans="1:6" ht="19.5" customHeight="1">
      <c r="A16" s="4"/>
      <c r="B16" s="16" t="s">
        <v>3</v>
      </c>
      <c r="C16" s="32">
        <f>SUM(C11:C15)</f>
        <v>-2569.18</v>
      </c>
      <c r="D16" s="32">
        <f>SUM(D11:D15)</f>
        <v>29906.76</v>
      </c>
      <c r="E16" s="32">
        <f>SUM(E11:E15)</f>
        <v>29261.83</v>
      </c>
      <c r="F16" s="32">
        <f>SUM(F11:F15)</f>
        <v>-3214.109999999998</v>
      </c>
    </row>
    <row r="17" ht="11.25" customHeight="1"/>
    <row r="18" spans="1:6" ht="15.75">
      <c r="A18" s="61" t="s">
        <v>20</v>
      </c>
      <c r="B18" s="61"/>
      <c r="C18" s="61"/>
      <c r="D18" s="61"/>
      <c r="E18" s="61"/>
      <c r="F18" s="61"/>
    </row>
    <row r="19" spans="1:8" ht="15.75">
      <c r="A19" s="36"/>
      <c r="B19" s="36"/>
      <c r="C19" s="36"/>
      <c r="D19" s="36"/>
      <c r="E19" s="36"/>
      <c r="F19" s="36"/>
      <c r="H19" s="5" t="s">
        <v>21</v>
      </c>
    </row>
    <row r="20" spans="1:8" ht="33" customHeight="1">
      <c r="A20" s="15" t="s">
        <v>33</v>
      </c>
      <c r="B20" s="62" t="s">
        <v>4</v>
      </c>
      <c r="C20" s="62"/>
      <c r="D20" s="62"/>
      <c r="E20" s="62"/>
      <c r="F20" s="19" t="s">
        <v>10</v>
      </c>
      <c r="G20" s="20"/>
      <c r="H20" s="5">
        <f>D5</f>
        <v>192.3</v>
      </c>
    </row>
    <row r="21" spans="1:10" ht="18" customHeight="1">
      <c r="A21" s="21">
        <v>1</v>
      </c>
      <c r="B21" s="63" t="s">
        <v>5</v>
      </c>
      <c r="C21" s="63"/>
      <c r="D21" s="63"/>
      <c r="E21" s="63"/>
      <c r="F21" s="1">
        <f>I12</f>
        <v>7384.3200000000015</v>
      </c>
      <c r="G21" s="22"/>
      <c r="H21" s="5" t="s">
        <v>22</v>
      </c>
      <c r="I21" s="5" t="s">
        <v>23</v>
      </c>
      <c r="J21" s="5" t="s">
        <v>24</v>
      </c>
    </row>
    <row r="22" spans="1:7" ht="18" customHeight="1">
      <c r="A22" s="23">
        <v>2</v>
      </c>
      <c r="B22" s="56" t="s">
        <v>37</v>
      </c>
      <c r="C22" s="56"/>
      <c r="D22" s="56"/>
      <c r="E22" s="56"/>
      <c r="F22" s="2">
        <f>D14</f>
        <v>599.88</v>
      </c>
      <c r="G22" s="22"/>
    </row>
    <row r="23" spans="1:7" ht="18" customHeight="1">
      <c r="A23" s="23">
        <v>3</v>
      </c>
      <c r="B23" s="56" t="s">
        <v>42</v>
      </c>
      <c r="C23" s="56"/>
      <c r="D23" s="56"/>
      <c r="E23" s="56"/>
      <c r="F23" s="2">
        <f>I13</f>
        <v>1384.56</v>
      </c>
      <c r="G23" s="22"/>
    </row>
    <row r="24" spans="1:7" ht="18" customHeight="1">
      <c r="A24" s="23">
        <v>4</v>
      </c>
      <c r="B24" s="56" t="s">
        <v>6</v>
      </c>
      <c r="C24" s="56"/>
      <c r="D24" s="56"/>
      <c r="E24" s="56"/>
      <c r="F24" s="2">
        <f>F25+F26+F27</f>
        <v>2148</v>
      </c>
      <c r="G24" s="22"/>
    </row>
    <row r="25" spans="1:7" ht="16.5" customHeight="1">
      <c r="A25" s="23" t="s">
        <v>7</v>
      </c>
      <c r="B25" s="56" t="s">
        <v>25</v>
      </c>
      <c r="C25" s="56"/>
      <c r="D25" s="56"/>
      <c r="E25" s="56"/>
      <c r="F25" s="3">
        <v>0</v>
      </c>
      <c r="G25" s="11"/>
    </row>
    <row r="26" spans="1:7" ht="16.5" customHeight="1">
      <c r="A26" s="23" t="s">
        <v>7</v>
      </c>
      <c r="B26" s="56" t="s">
        <v>26</v>
      </c>
      <c r="C26" s="56"/>
      <c r="D26" s="56"/>
      <c r="E26" s="56"/>
      <c r="F26" s="3">
        <f>F38</f>
        <v>2148</v>
      </c>
      <c r="G26" s="11"/>
    </row>
    <row r="27" spans="1:7" ht="15.75" customHeight="1">
      <c r="A27" s="23" t="s">
        <v>7</v>
      </c>
      <c r="B27" s="56" t="s">
        <v>27</v>
      </c>
      <c r="C27" s="56"/>
      <c r="D27" s="56"/>
      <c r="E27" s="56"/>
      <c r="F27" s="3">
        <v>0</v>
      </c>
      <c r="G27" s="11"/>
    </row>
    <row r="28" spans="1:7" ht="0.75" customHeight="1" hidden="1">
      <c r="A28" s="23">
        <v>5</v>
      </c>
      <c r="B28" s="58" t="s">
        <v>38</v>
      </c>
      <c r="C28" s="59"/>
      <c r="D28" s="59"/>
      <c r="E28" s="60"/>
      <c r="F28" s="3">
        <f>D15</f>
        <v>0</v>
      </c>
      <c r="G28" s="11"/>
    </row>
    <row r="29" spans="1:7" ht="17.25" customHeight="1">
      <c r="A29" s="23">
        <v>5</v>
      </c>
      <c r="B29" s="44" t="s">
        <v>39</v>
      </c>
      <c r="C29" s="44"/>
      <c r="D29" s="44"/>
      <c r="E29" s="44"/>
      <c r="F29" s="3">
        <f>D12+D13</f>
        <v>3576.96</v>
      </c>
      <c r="G29" s="11"/>
    </row>
    <row r="30" spans="1:7" s="26" customFormat="1" ht="21" customHeight="1">
      <c r="A30" s="24"/>
      <c r="B30" s="45" t="s">
        <v>8</v>
      </c>
      <c r="C30" s="45"/>
      <c r="D30" s="45"/>
      <c r="E30" s="45"/>
      <c r="F30" s="25">
        <f>F21+F22+F23+F24+F29+F28</f>
        <v>15093.720000000001</v>
      </c>
      <c r="G30" s="8"/>
    </row>
    <row r="32" spans="1:6" ht="18" customHeight="1">
      <c r="A32" s="34" t="s">
        <v>59</v>
      </c>
      <c r="B32" s="34"/>
      <c r="C32" s="34"/>
      <c r="D32" s="34"/>
      <c r="E32" s="34"/>
      <c r="F32" s="3">
        <f>D7+D16-F30</f>
        <v>46915.02</v>
      </c>
    </row>
    <row r="33" spans="1:6" ht="20.25" customHeight="1">
      <c r="A33" s="34" t="s">
        <v>62</v>
      </c>
      <c r="B33" s="34"/>
      <c r="C33" s="34"/>
      <c r="D33" s="34"/>
      <c r="E33" s="34"/>
      <c r="F33" s="3">
        <f>F16</f>
        <v>-3214.109999999998</v>
      </c>
    </row>
    <row r="34" spans="1:6" ht="18" customHeight="1">
      <c r="A34" s="35" t="s">
        <v>44</v>
      </c>
      <c r="B34" s="35"/>
      <c r="C34" s="35"/>
      <c r="D34" s="35"/>
      <c r="E34" s="35"/>
      <c r="F34" s="3">
        <f>F32+F33</f>
        <v>43700.909999999996</v>
      </c>
    </row>
    <row r="35" ht="11.25" customHeight="1"/>
    <row r="37" spans="1:6" ht="15.75">
      <c r="A37" s="27" t="s">
        <v>16</v>
      </c>
      <c r="B37" s="27" t="s">
        <v>9</v>
      </c>
      <c r="C37" s="46" t="s">
        <v>28</v>
      </c>
      <c r="D37" s="47"/>
      <c r="E37" s="48"/>
      <c r="F37" s="27" t="s">
        <v>29</v>
      </c>
    </row>
    <row r="38" spans="1:6" ht="32.25" customHeight="1">
      <c r="A38" s="38"/>
      <c r="B38" s="37" t="s">
        <v>49</v>
      </c>
      <c r="C38" s="49" t="s">
        <v>48</v>
      </c>
      <c r="D38" s="50"/>
      <c r="E38" s="51"/>
      <c r="F38" s="39">
        <f>179*12</f>
        <v>2148</v>
      </c>
    </row>
    <row r="39" spans="1:6" ht="15.75">
      <c r="A39" s="4"/>
      <c r="B39" s="6"/>
      <c r="C39" s="52"/>
      <c r="D39" s="53"/>
      <c r="E39" s="54"/>
      <c r="F39" s="7"/>
    </row>
    <row r="40" spans="1:6" s="26" customFormat="1" ht="15.75">
      <c r="A40" s="55" t="s">
        <v>30</v>
      </c>
      <c r="B40" s="55"/>
      <c r="C40" s="55"/>
      <c r="D40" s="55"/>
      <c r="E40" s="55"/>
      <c r="F40" s="28">
        <f>SUM(F38:F39)</f>
        <v>2148</v>
      </c>
    </row>
  </sheetData>
  <sheetProtection/>
  <mergeCells count="18"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2017-09-27T14:31:26Z</cp:lastPrinted>
  <dcterms:created xsi:type="dcterms:W3CDTF">2015-10-12T10:40:12Z</dcterms:created>
  <dcterms:modified xsi:type="dcterms:W3CDTF">2018-03-21T09:50:28Z</dcterms:modified>
  <cp:category/>
  <cp:version/>
  <cp:contentType/>
  <cp:contentStatus/>
</cp:coreProperties>
</file>