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'2015'!$A$1:$F$33</definedName>
    <definedName name="_xlnm.Print_Area" localSheetId="2">'2015 (2)'!$A$1:$F$33</definedName>
  </definedNames>
  <calcPr fullCalcOnLoad="1" refMode="R1C1"/>
</workbook>
</file>

<file path=xl/sharedStrings.xml><?xml version="1.0" encoding="utf-8"?>
<sst xmlns="http://schemas.openxmlformats.org/spreadsheetml/2006/main" count="239" uniqueCount="84">
  <si>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</si>
  <si>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</si>
  <si>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</si>
  <si>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</si>
  <si>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</si>
  <si>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</si>
  <si>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</si>
  <si>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</si>
  <si>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</si>
  <si>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</si>
  <si>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</si>
  <si>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</si>
  <si>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</si>
  <si>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</si>
  <si>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</si>
  <si>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</si>
  <si>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</si>
  <si>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</si>
  <si>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</si>
  <si>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</si>
  <si>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</si>
  <si>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</si>
  <si>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</si>
  <si>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</si>
  <si>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</si>
  <si>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</si>
  <si>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</si>
  <si>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</si>
  <si>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</si>
  <si>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</si>
  <si>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</si>
  <si>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</si>
  <si>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</si>
  <si>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</si>
  <si>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</si>
  <si>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</si>
  <si>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</si>
  <si>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</si>
  <si>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</si>
  <si>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</si>
  <si>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</si>
  <si>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</si>
  <si>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</si>
  <si>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№ п/п</t>
  </si>
  <si>
    <t>Всего работ  за период</t>
  </si>
  <si>
    <t>Вывоз КГМ</t>
  </si>
  <si>
    <t>Вывоз и складирование ТБО</t>
  </si>
  <si>
    <t>двор</t>
  </si>
  <si>
    <t>Персонифицированный учет МКД (за 2014 год)</t>
  </si>
  <si>
    <t>Задолженность населения на 31.12.2014г., в т.ч.</t>
  </si>
  <si>
    <t xml:space="preserve">     - за декабрь 2014 года</t>
  </si>
  <si>
    <t>Обслуживание ВГО</t>
  </si>
  <si>
    <t>3.</t>
  </si>
  <si>
    <t>Сальдо на 01.01.2015г (по начислениям) (+)</t>
  </si>
  <si>
    <t>Задолженность на 01.01.2014 г</t>
  </si>
  <si>
    <t>Экономист ООО «УК Старый город»                                                                   Хромушина Т.В.</t>
  </si>
  <si>
    <t>руб. (прибыль)</t>
  </si>
  <si>
    <t>Ул. Ст. Дадаева, д. 15 - 17</t>
  </si>
  <si>
    <t>Ул. Ст. Дадаева, д.15-17</t>
  </si>
  <si>
    <t>В управлении ООО «УК Старый Город» - с 01.01.2011 года</t>
  </si>
  <si>
    <t>Общая площадь квартир –  155,3 м.кв.</t>
  </si>
  <si>
    <t>Остаток на 01.01.2014 года – 17715,28 (+)</t>
  </si>
  <si>
    <t>1242,60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</si>
  <si>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</si>
  <si>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</si>
  <si>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</si>
  <si>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</si>
  <si>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</si>
  <si>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</si>
  <si>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</si>
  <si>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</si>
  <si>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</si>
  <si>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</si>
  <si>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Стрижка и формирование кустов</t>
  </si>
  <si>
    <t>Вывоз КГМ, стрижка и формирование кустов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</si>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</sst>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4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A27" sqref="A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75</v>
      </c>
      <c r="B1" s="65"/>
      <c r="C1" s="65"/>
      <c r="D1" s="65"/>
      <c r="E1" s="65"/>
      <c r="F1" s="65"/>
      <c r="G1" s="60"/>
    </row>
    <row r="2" spans="1:8" ht="15.75">
      <c r="A2" s="65" t="s">
        <v>57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16</v>
      </c>
      <c r="C5" s="12"/>
      <c r="D5" s="12">
        <v>109</v>
      </c>
      <c r="E5" s="12" t="s">
        <v>17</v>
      </c>
      <c r="F5" s="12"/>
    </row>
    <row r="6" ht="9" customHeight="1" hidden="1"/>
    <row r="7" spans="1:6" ht="15.75">
      <c r="A7" s="9" t="s">
        <v>76</v>
      </c>
      <c r="C7" s="9"/>
      <c r="D7" s="13">
        <f>'2016'!F30</f>
        <v>41318.79000000001</v>
      </c>
      <c r="E7" s="9" t="s">
        <v>56</v>
      </c>
      <c r="F7" s="9"/>
    </row>
    <row r="8" spans="1:6" ht="15.75">
      <c r="A8" s="9" t="s">
        <v>77</v>
      </c>
      <c r="C8" s="12"/>
      <c r="D8" s="14">
        <f>C15</f>
        <v>-300.8800000000003</v>
      </c>
      <c r="E8" s="12" t="s">
        <v>20</v>
      </c>
      <c r="F8" s="12"/>
    </row>
    <row r="9" spans="2:6" ht="15.75">
      <c r="B9" s="12"/>
      <c r="C9" s="12"/>
      <c r="D9" s="12"/>
      <c r="E9" s="12"/>
      <c r="F9" s="15" t="s">
        <v>21</v>
      </c>
    </row>
    <row r="10" spans="1:6" s="11" customFormat="1" ht="28.5" customHeight="1">
      <c r="A10" s="4" t="s">
        <v>22</v>
      </c>
      <c r="B10" s="16" t="s">
        <v>23</v>
      </c>
      <c r="C10" s="17" t="s">
        <v>78</v>
      </c>
      <c r="D10" s="17" t="s">
        <v>0</v>
      </c>
      <c r="E10" s="17" t="s">
        <v>25</v>
      </c>
      <c r="F10" s="17" t="s">
        <v>79</v>
      </c>
    </row>
    <row r="11" spans="1:9" s="19" customFormat="1" ht="30" customHeight="1">
      <c r="A11" s="4">
        <v>1</v>
      </c>
      <c r="B11" s="18" t="s">
        <v>2</v>
      </c>
      <c r="C11" s="49">
        <v>-1242.6000000000004</v>
      </c>
      <c r="D11" s="47">
        <v>14911.2</v>
      </c>
      <c r="E11" s="47">
        <v>14911.2</v>
      </c>
      <c r="F11" s="47">
        <f>C11-D11+E11</f>
        <v>-1242.6000000000004</v>
      </c>
      <c r="G11" s="5" t="s">
        <v>40</v>
      </c>
      <c r="H11" s="5">
        <v>11.33</v>
      </c>
      <c r="I11" s="32">
        <f>H11*12*H19</f>
        <v>14819.640000000001</v>
      </c>
    </row>
    <row r="12" spans="1:9" s="19" customFormat="1" ht="15.75">
      <c r="A12" s="4">
        <v>2</v>
      </c>
      <c r="B12" s="18" t="s">
        <v>3</v>
      </c>
      <c r="C12" s="49">
        <v>1025.65</v>
      </c>
      <c r="D12" s="47">
        <v>1360.32</v>
      </c>
      <c r="E12" s="47">
        <v>1360.32</v>
      </c>
      <c r="F12" s="47">
        <f>C12-D12+E12</f>
        <v>1025.65</v>
      </c>
      <c r="G12" s="12" t="s">
        <v>41</v>
      </c>
      <c r="H12" s="5">
        <v>3.2</v>
      </c>
      <c r="I12" s="31">
        <f>H12*12*H19</f>
        <v>4185.6</v>
      </c>
    </row>
    <row r="13" spans="1:9" s="19" customFormat="1" ht="29.25" customHeight="1">
      <c r="A13" s="4">
        <v>3</v>
      </c>
      <c r="B13" s="18" t="s">
        <v>42</v>
      </c>
      <c r="C13" s="49">
        <v>-55.59000000000003</v>
      </c>
      <c r="D13" s="47">
        <v>667.08</v>
      </c>
      <c r="E13" s="47">
        <v>667.08</v>
      </c>
      <c r="F13" s="47">
        <f>C13-D13+E13</f>
        <v>-55.59000000000003</v>
      </c>
      <c r="G13" s="12" t="s">
        <v>82</v>
      </c>
      <c r="H13" s="5">
        <v>0.6</v>
      </c>
      <c r="I13" s="31">
        <f>H13*12*H19</f>
        <v>784.8</v>
      </c>
    </row>
    <row r="14" spans="1:9" s="19" customFormat="1" ht="30" customHeight="1">
      <c r="A14" s="4">
        <v>4</v>
      </c>
      <c r="B14" s="18" t="s">
        <v>51</v>
      </c>
      <c r="C14" s="49">
        <v>-28.339999999999975</v>
      </c>
      <c r="D14" s="47">
        <v>487.23</v>
      </c>
      <c r="E14" s="47">
        <v>438.18</v>
      </c>
      <c r="F14" s="47">
        <f>C14-D14+E14</f>
        <v>-77.38999999999993</v>
      </c>
      <c r="G14" s="5"/>
      <c r="H14" s="5"/>
      <c r="I14" s="32"/>
    </row>
    <row r="15" spans="1:9" ht="19.5" customHeight="1">
      <c r="A15" s="4"/>
      <c r="B15" s="18" t="s">
        <v>4</v>
      </c>
      <c r="C15" s="48">
        <f>SUM(C11:C14)</f>
        <v>-300.8800000000003</v>
      </c>
      <c r="D15" s="48">
        <f>SUM(D11:D14)</f>
        <v>17425.83</v>
      </c>
      <c r="E15" s="48">
        <f>SUM(E11:E14)</f>
        <v>17376.780000000002</v>
      </c>
      <c r="F15" s="48">
        <f>SUM(F11:F14)</f>
        <v>-349.93000000000023</v>
      </c>
      <c r="I15" s="64" t="s">
        <v>83</v>
      </c>
    </row>
    <row r="16" ht="11.25" customHeight="1"/>
    <row r="17" spans="1:6" ht="15.75">
      <c r="A17" s="65" t="s">
        <v>26</v>
      </c>
      <c r="B17" s="65"/>
      <c r="C17" s="65"/>
      <c r="D17" s="65"/>
      <c r="E17" s="65"/>
      <c r="F17" s="65"/>
    </row>
    <row r="18" spans="1:8" ht="15.75">
      <c r="A18" s="60"/>
      <c r="B18" s="60"/>
      <c r="C18" s="60"/>
      <c r="D18" s="60"/>
      <c r="E18" s="60"/>
      <c r="F18" s="60"/>
      <c r="H18" s="5" t="s">
        <v>27</v>
      </c>
    </row>
    <row r="19" spans="1:8" ht="33" customHeight="1">
      <c r="A19" s="17" t="s">
        <v>39</v>
      </c>
      <c r="B19" s="66" t="s">
        <v>6</v>
      </c>
      <c r="C19" s="66"/>
      <c r="D19" s="66"/>
      <c r="E19" s="66"/>
      <c r="F19" s="20" t="s">
        <v>15</v>
      </c>
      <c r="G19" s="21"/>
      <c r="H19" s="5">
        <f>D5</f>
        <v>109</v>
      </c>
    </row>
    <row r="20" spans="1:10" ht="18" customHeight="1">
      <c r="A20" s="22">
        <v>1</v>
      </c>
      <c r="B20" s="67" t="s">
        <v>8</v>
      </c>
      <c r="C20" s="67"/>
      <c r="D20" s="67"/>
      <c r="E20" s="68"/>
      <c r="F20" s="61">
        <f>I12</f>
        <v>4185.6</v>
      </c>
      <c r="G20" s="12"/>
      <c r="H20" s="5" t="s">
        <v>28</v>
      </c>
      <c r="I20" s="5" t="s">
        <v>29</v>
      </c>
      <c r="J20" s="5" t="s">
        <v>30</v>
      </c>
    </row>
    <row r="21" spans="1:7" ht="18" customHeight="1">
      <c r="A21" s="24">
        <v>2</v>
      </c>
      <c r="B21" s="69" t="s">
        <v>51</v>
      </c>
      <c r="C21" s="69"/>
      <c r="D21" s="69"/>
      <c r="E21" s="70"/>
      <c r="F21" s="61">
        <f>D14</f>
        <v>487.23</v>
      </c>
      <c r="G21" s="12"/>
    </row>
    <row r="22" spans="1:7" ht="18" customHeight="1">
      <c r="A22" s="24">
        <v>3</v>
      </c>
      <c r="B22" s="69" t="s">
        <v>74</v>
      </c>
      <c r="C22" s="69"/>
      <c r="D22" s="69"/>
      <c r="E22" s="70"/>
      <c r="F22" s="61">
        <f>I13+F36</f>
        <v>784.8</v>
      </c>
      <c r="G22" s="12"/>
    </row>
    <row r="23" spans="1:7" ht="18" customHeight="1" hidden="1" outlineLevel="1">
      <c r="A23" s="24">
        <v>4</v>
      </c>
      <c r="B23" s="69" t="s">
        <v>10</v>
      </c>
      <c r="C23" s="69"/>
      <c r="D23" s="69"/>
      <c r="E23" s="70"/>
      <c r="F23" s="61">
        <f>F24+F25+F26</f>
        <v>0</v>
      </c>
      <c r="G23" s="12"/>
    </row>
    <row r="24" spans="1:7" ht="16.5" customHeight="1" hidden="1" outlineLevel="1">
      <c r="A24" s="24" t="s">
        <v>11</v>
      </c>
      <c r="B24" s="69" t="s">
        <v>31</v>
      </c>
      <c r="C24" s="69"/>
      <c r="D24" s="69"/>
      <c r="E24" s="70"/>
      <c r="F24" s="61">
        <v>0</v>
      </c>
      <c r="G24" s="12"/>
    </row>
    <row r="25" spans="1:7" ht="16.5" customHeight="1" hidden="1" outlineLevel="1">
      <c r="A25" s="24" t="s">
        <v>11</v>
      </c>
      <c r="B25" s="69" t="s">
        <v>32</v>
      </c>
      <c r="C25" s="69"/>
      <c r="D25" s="69"/>
      <c r="E25" s="70"/>
      <c r="F25" s="61">
        <v>0</v>
      </c>
      <c r="G25" s="12"/>
    </row>
    <row r="26" spans="1:7" ht="16.5" customHeight="1" hidden="1" outlineLevel="1">
      <c r="A26" s="24" t="s">
        <v>11</v>
      </c>
      <c r="B26" s="69" t="s">
        <v>33</v>
      </c>
      <c r="C26" s="69"/>
      <c r="D26" s="69"/>
      <c r="E26" s="70"/>
      <c r="F26" s="61">
        <v>0</v>
      </c>
      <c r="G26" s="12"/>
    </row>
    <row r="27" spans="1:7" ht="17.25" customHeight="1" collapsed="1">
      <c r="A27" s="24">
        <v>4</v>
      </c>
      <c r="B27" s="79" t="s">
        <v>46</v>
      </c>
      <c r="C27" s="79"/>
      <c r="D27" s="79"/>
      <c r="E27" s="80"/>
      <c r="F27" s="61">
        <f>D12+D13</f>
        <v>2027.4</v>
      </c>
      <c r="G27" s="12"/>
    </row>
    <row r="28" spans="1:7" s="27" customFormat="1" ht="21" customHeight="1">
      <c r="A28" s="25"/>
      <c r="B28" s="71" t="s">
        <v>12</v>
      </c>
      <c r="C28" s="71"/>
      <c r="D28" s="71"/>
      <c r="E28" s="71"/>
      <c r="F28" s="62">
        <f>F20+F21+F22+F23+F27</f>
        <v>7485.030000000001</v>
      </c>
      <c r="G28" s="9"/>
    </row>
    <row r="30" spans="1:6" ht="18" customHeight="1">
      <c r="A30" s="56" t="s">
        <v>80</v>
      </c>
      <c r="B30" s="56"/>
      <c r="C30" s="56"/>
      <c r="D30" s="56"/>
      <c r="E30" s="56"/>
      <c r="F30" s="3">
        <f>D7+D15-F28</f>
        <v>51259.59000000001</v>
      </c>
    </row>
    <row r="31" spans="1:6" ht="20.25" customHeight="1">
      <c r="A31" s="56" t="s">
        <v>81</v>
      </c>
      <c r="B31" s="56"/>
      <c r="C31" s="56"/>
      <c r="D31" s="56"/>
      <c r="E31" s="56"/>
      <c r="F31" s="3">
        <f>F15</f>
        <v>-349.93000000000023</v>
      </c>
    </row>
    <row r="32" spans="1:6" ht="18" customHeight="1">
      <c r="A32" s="57" t="s">
        <v>64</v>
      </c>
      <c r="B32" s="57"/>
      <c r="C32" s="57"/>
      <c r="D32" s="57"/>
      <c r="E32" s="57"/>
      <c r="F32" s="3">
        <f>F30+F31</f>
        <v>50909.66000000001</v>
      </c>
    </row>
    <row r="33" ht="11.25" customHeight="1"/>
    <row r="35" spans="1:6" ht="15.75">
      <c r="A35" s="28" t="s">
        <v>22</v>
      </c>
      <c r="B35" s="28" t="s">
        <v>14</v>
      </c>
      <c r="C35" s="72" t="s">
        <v>34</v>
      </c>
      <c r="D35" s="73"/>
      <c r="E35" s="74"/>
      <c r="F35" s="28" t="s">
        <v>35</v>
      </c>
    </row>
    <row r="36" spans="1:6" ht="15.75">
      <c r="A36" s="4"/>
      <c r="B36" s="63"/>
      <c r="C36" s="75"/>
      <c r="D36" s="76"/>
      <c r="E36" s="77"/>
      <c r="F36" s="61"/>
    </row>
    <row r="37" spans="1:6" s="27" customFormat="1" ht="15.75">
      <c r="A37" s="78" t="s">
        <v>36</v>
      </c>
      <c r="B37" s="78"/>
      <c r="C37" s="78"/>
      <c r="D37" s="78"/>
      <c r="E37" s="78"/>
      <c r="F37" s="29">
        <f>SUM(F36:F36)</f>
        <v>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D8" sqref="D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66</v>
      </c>
      <c r="B1" s="65"/>
      <c r="C1" s="65"/>
      <c r="D1" s="65"/>
      <c r="E1" s="65"/>
      <c r="F1" s="65"/>
      <c r="G1" s="59"/>
    </row>
    <row r="2" spans="1:8" ht="15.75">
      <c r="A2" s="65" t="s">
        <v>57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16</v>
      </c>
      <c r="C5" s="12"/>
      <c r="D5" s="12">
        <v>109</v>
      </c>
      <c r="E5" s="12" t="s">
        <v>17</v>
      </c>
      <c r="F5" s="12"/>
    </row>
    <row r="6" ht="9" customHeight="1" hidden="1"/>
    <row r="7" spans="1:6" ht="15.75">
      <c r="A7" s="9" t="s">
        <v>67</v>
      </c>
      <c r="C7" s="9"/>
      <c r="D7" s="13">
        <f>'2015'!F30</f>
        <v>34095.990000000005</v>
      </c>
      <c r="E7" s="9" t="s">
        <v>56</v>
      </c>
      <c r="F7" s="9"/>
    </row>
    <row r="8" spans="1:6" ht="15.75">
      <c r="A8" s="9" t="s">
        <v>68</v>
      </c>
      <c r="C8" s="12"/>
      <c r="D8" s="14">
        <f>C15</f>
        <v>-300.8800000000003</v>
      </c>
      <c r="E8" s="12" t="s">
        <v>20</v>
      </c>
      <c r="F8" s="12"/>
    </row>
    <row r="9" spans="2:6" ht="15.75">
      <c r="B9" s="12"/>
      <c r="C9" s="12"/>
      <c r="D9" s="12"/>
      <c r="E9" s="12"/>
      <c r="F9" s="15" t="s">
        <v>21</v>
      </c>
    </row>
    <row r="10" spans="1:6" s="11" customFormat="1" ht="28.5" customHeight="1">
      <c r="A10" s="4" t="s">
        <v>22</v>
      </c>
      <c r="B10" s="16" t="s">
        <v>23</v>
      </c>
      <c r="C10" s="17" t="s">
        <v>69</v>
      </c>
      <c r="D10" s="17" t="s">
        <v>0</v>
      </c>
      <c r="E10" s="17" t="s">
        <v>25</v>
      </c>
      <c r="F10" s="17" t="s">
        <v>70</v>
      </c>
    </row>
    <row r="11" spans="1:9" s="19" customFormat="1" ht="30" customHeight="1">
      <c r="A11" s="4">
        <v>1</v>
      </c>
      <c r="B11" s="18" t="s">
        <v>2</v>
      </c>
      <c r="C11" s="49">
        <v>-1242.6000000000004</v>
      </c>
      <c r="D11" s="47">
        <v>14911.2</v>
      </c>
      <c r="E11" s="47">
        <v>14911.2</v>
      </c>
      <c r="F11" s="47">
        <f>C11-D11+E11</f>
        <v>-1242.6000000000004</v>
      </c>
      <c r="G11" s="5" t="s">
        <v>40</v>
      </c>
      <c r="H11" s="5">
        <v>11.33</v>
      </c>
      <c r="I11" s="32">
        <f>H11*12*H19</f>
        <v>14819.640000000001</v>
      </c>
    </row>
    <row r="12" spans="1:9" s="19" customFormat="1" ht="15.75">
      <c r="A12" s="4">
        <v>2</v>
      </c>
      <c r="B12" s="18" t="s">
        <v>3</v>
      </c>
      <c r="C12" s="49">
        <v>1025.65</v>
      </c>
      <c r="D12" s="47">
        <v>1360.32</v>
      </c>
      <c r="E12" s="47">
        <v>1360.32</v>
      </c>
      <c r="F12" s="47">
        <f>C12-D12+E12</f>
        <v>1025.65</v>
      </c>
      <c r="G12" s="12" t="s">
        <v>41</v>
      </c>
      <c r="H12" s="5">
        <v>3.2</v>
      </c>
      <c r="I12" s="31">
        <f>H12*12*H19</f>
        <v>4185.6</v>
      </c>
    </row>
    <row r="13" spans="1:9" s="19" customFormat="1" ht="29.25" customHeight="1">
      <c r="A13" s="4">
        <v>3</v>
      </c>
      <c r="B13" s="18" t="s">
        <v>42</v>
      </c>
      <c r="C13" s="49">
        <v>-55.59000000000003</v>
      </c>
      <c r="D13" s="47">
        <v>667.08</v>
      </c>
      <c r="E13" s="47">
        <v>667.08</v>
      </c>
      <c r="F13" s="47">
        <f>C13-D13+E13</f>
        <v>-55.59000000000003</v>
      </c>
      <c r="G13" s="12" t="s">
        <v>47</v>
      </c>
      <c r="H13" s="5">
        <v>0.6</v>
      </c>
      <c r="I13" s="31">
        <f>H13*12*H19</f>
        <v>784.8</v>
      </c>
    </row>
    <row r="14" spans="1:9" s="19" customFormat="1" ht="30" customHeight="1">
      <c r="A14" s="4">
        <v>4</v>
      </c>
      <c r="B14" s="18" t="s">
        <v>51</v>
      </c>
      <c r="C14" s="49">
        <v>-28.339999999999975</v>
      </c>
      <c r="D14" s="47">
        <v>340.08</v>
      </c>
      <c r="E14" s="47">
        <v>340.08</v>
      </c>
      <c r="F14" s="47">
        <f>C14-D14+E14</f>
        <v>-28.339999999999975</v>
      </c>
      <c r="G14" s="5"/>
      <c r="H14" s="5"/>
      <c r="I14" s="32"/>
    </row>
    <row r="15" spans="1:6" ht="19.5" customHeight="1">
      <c r="A15" s="4"/>
      <c r="B15" s="18" t="s">
        <v>4</v>
      </c>
      <c r="C15" s="48">
        <f>SUM(C11:C14)</f>
        <v>-300.8800000000003</v>
      </c>
      <c r="D15" s="48">
        <f>SUM(D11:D14)</f>
        <v>17278.680000000004</v>
      </c>
      <c r="E15" s="48">
        <f>SUM(E11:E14)</f>
        <v>17278.680000000004</v>
      </c>
      <c r="F15" s="48">
        <f>SUM(F11:F14)</f>
        <v>-300.8800000000003</v>
      </c>
    </row>
    <row r="16" ht="11.25" customHeight="1"/>
    <row r="17" spans="1:6" ht="15.75">
      <c r="A17" s="65" t="s">
        <v>26</v>
      </c>
      <c r="B17" s="65"/>
      <c r="C17" s="65"/>
      <c r="D17" s="65"/>
      <c r="E17" s="65"/>
      <c r="F17" s="65"/>
    </row>
    <row r="18" spans="1:8" ht="15.75">
      <c r="A18" s="59"/>
      <c r="B18" s="59"/>
      <c r="C18" s="59"/>
      <c r="D18" s="59"/>
      <c r="E18" s="59"/>
      <c r="F18" s="59"/>
      <c r="H18" s="5" t="s">
        <v>27</v>
      </c>
    </row>
    <row r="19" spans="1:8" ht="33" customHeight="1">
      <c r="A19" s="17" t="s">
        <v>39</v>
      </c>
      <c r="B19" s="66" t="s">
        <v>6</v>
      </c>
      <c r="C19" s="66"/>
      <c r="D19" s="66"/>
      <c r="E19" s="66"/>
      <c r="F19" s="20" t="s">
        <v>15</v>
      </c>
      <c r="G19" s="21"/>
      <c r="H19" s="5">
        <f>D5</f>
        <v>109</v>
      </c>
    </row>
    <row r="20" spans="1:10" ht="18" customHeight="1">
      <c r="A20" s="22">
        <v>1</v>
      </c>
      <c r="B20" s="67" t="s">
        <v>8</v>
      </c>
      <c r="C20" s="67"/>
      <c r="D20" s="67"/>
      <c r="E20" s="68"/>
      <c r="F20" s="61">
        <f>I12</f>
        <v>4185.6</v>
      </c>
      <c r="G20" s="12"/>
      <c r="H20" s="5" t="s">
        <v>28</v>
      </c>
      <c r="I20" s="5" t="s">
        <v>29</v>
      </c>
      <c r="J20" s="5" t="s">
        <v>30</v>
      </c>
    </row>
    <row r="21" spans="1:7" ht="18" customHeight="1">
      <c r="A21" s="24">
        <v>2</v>
      </c>
      <c r="B21" s="69" t="s">
        <v>51</v>
      </c>
      <c r="C21" s="69"/>
      <c r="D21" s="69"/>
      <c r="E21" s="70"/>
      <c r="F21" s="61">
        <f>D14</f>
        <v>340.08</v>
      </c>
      <c r="G21" s="12"/>
    </row>
    <row r="22" spans="1:7" ht="18" customHeight="1">
      <c r="A22" s="24">
        <v>3</v>
      </c>
      <c r="B22" s="69" t="s">
        <v>74</v>
      </c>
      <c r="C22" s="69"/>
      <c r="D22" s="69"/>
      <c r="E22" s="70"/>
      <c r="F22" s="61">
        <f>I13+F36</f>
        <v>3502.8</v>
      </c>
      <c r="G22" s="12"/>
    </row>
    <row r="23" spans="1:7" ht="18" customHeight="1" hidden="1" outlineLevel="1">
      <c r="A23" s="24">
        <v>4</v>
      </c>
      <c r="B23" s="69" t="s">
        <v>10</v>
      </c>
      <c r="C23" s="69"/>
      <c r="D23" s="69"/>
      <c r="E23" s="70"/>
      <c r="F23" s="61">
        <f>F24+F25+F26</f>
        <v>0</v>
      </c>
      <c r="G23" s="12"/>
    </row>
    <row r="24" spans="1:7" ht="16.5" customHeight="1" hidden="1" outlineLevel="1">
      <c r="A24" s="24" t="s">
        <v>11</v>
      </c>
      <c r="B24" s="69" t="s">
        <v>31</v>
      </c>
      <c r="C24" s="69"/>
      <c r="D24" s="69"/>
      <c r="E24" s="70"/>
      <c r="F24" s="61">
        <v>0</v>
      </c>
      <c r="G24" s="12"/>
    </row>
    <row r="25" spans="1:7" ht="16.5" customHeight="1" hidden="1" outlineLevel="1">
      <c r="A25" s="24" t="s">
        <v>11</v>
      </c>
      <c r="B25" s="69" t="s">
        <v>32</v>
      </c>
      <c r="C25" s="69"/>
      <c r="D25" s="69"/>
      <c r="E25" s="70"/>
      <c r="F25" s="61">
        <v>0</v>
      </c>
      <c r="G25" s="12"/>
    </row>
    <row r="26" spans="1:7" ht="16.5" customHeight="1" hidden="1" outlineLevel="1">
      <c r="A26" s="24" t="s">
        <v>11</v>
      </c>
      <c r="B26" s="69" t="s">
        <v>33</v>
      </c>
      <c r="C26" s="69"/>
      <c r="D26" s="69"/>
      <c r="E26" s="70"/>
      <c r="F26" s="61">
        <v>0</v>
      </c>
      <c r="G26" s="12"/>
    </row>
    <row r="27" spans="1:7" ht="17.25" customHeight="1" collapsed="1">
      <c r="A27" s="24">
        <v>5</v>
      </c>
      <c r="B27" s="79" t="s">
        <v>46</v>
      </c>
      <c r="C27" s="79"/>
      <c r="D27" s="79"/>
      <c r="E27" s="80"/>
      <c r="F27" s="61">
        <f>D12+D13</f>
        <v>2027.4</v>
      </c>
      <c r="G27" s="12"/>
    </row>
    <row r="28" spans="1:7" s="27" customFormat="1" ht="21" customHeight="1">
      <c r="A28" s="25"/>
      <c r="B28" s="71" t="s">
        <v>12</v>
      </c>
      <c r="C28" s="71"/>
      <c r="D28" s="71"/>
      <c r="E28" s="71"/>
      <c r="F28" s="62">
        <f>F20+F21+F22+F23+F27</f>
        <v>10055.880000000001</v>
      </c>
      <c r="G28" s="9"/>
    </row>
    <row r="30" spans="1:6" ht="18" customHeight="1">
      <c r="A30" s="56" t="s">
        <v>71</v>
      </c>
      <c r="B30" s="56"/>
      <c r="C30" s="56"/>
      <c r="D30" s="56"/>
      <c r="E30" s="56"/>
      <c r="F30" s="3">
        <f>D7+D15-F28</f>
        <v>41318.79000000001</v>
      </c>
    </row>
    <row r="31" spans="1:6" ht="20.25" customHeight="1">
      <c r="A31" s="56" t="s">
        <v>72</v>
      </c>
      <c r="B31" s="56"/>
      <c r="C31" s="56"/>
      <c r="D31" s="56"/>
      <c r="E31" s="56"/>
      <c r="F31" s="3">
        <f>F15</f>
        <v>-300.8800000000003</v>
      </c>
    </row>
    <row r="32" spans="1:6" ht="18" customHeight="1">
      <c r="A32" s="57" t="s">
        <v>64</v>
      </c>
      <c r="B32" s="57"/>
      <c r="C32" s="57"/>
      <c r="D32" s="57"/>
      <c r="E32" s="57"/>
      <c r="F32" s="3">
        <f>F30+F31</f>
        <v>41017.91000000001</v>
      </c>
    </row>
    <row r="33" ht="11.25" customHeight="1"/>
    <row r="35" spans="1:6" ht="15.75">
      <c r="A35" s="28" t="s">
        <v>22</v>
      </c>
      <c r="B35" s="28" t="s">
        <v>14</v>
      </c>
      <c r="C35" s="72" t="s">
        <v>34</v>
      </c>
      <c r="D35" s="73"/>
      <c r="E35" s="74"/>
      <c r="F35" s="28" t="s">
        <v>35</v>
      </c>
    </row>
    <row r="36" spans="1:6" ht="15.75">
      <c r="A36" s="4"/>
      <c r="B36" s="63">
        <v>42551</v>
      </c>
      <c r="C36" s="75" t="s">
        <v>73</v>
      </c>
      <c r="D36" s="76"/>
      <c r="E36" s="77"/>
      <c r="F36" s="61">
        <v>2718</v>
      </c>
    </row>
    <row r="37" spans="1:6" s="27" customFormat="1" ht="15.75">
      <c r="A37" s="78" t="s">
        <v>36</v>
      </c>
      <c r="B37" s="78"/>
      <c r="C37" s="78"/>
      <c r="D37" s="78"/>
      <c r="E37" s="78"/>
      <c r="F37" s="29">
        <f>SUM(F36:F36)</f>
        <v>2718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37</v>
      </c>
      <c r="B1" s="65"/>
      <c r="C1" s="65"/>
      <c r="D1" s="65"/>
      <c r="E1" s="65"/>
      <c r="F1" s="65"/>
      <c r="G1" s="58"/>
    </row>
    <row r="2" spans="1:8" ht="15.75">
      <c r="A2" s="65" t="s">
        <v>57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hidden="1" outlineLevel="1">
      <c r="A4" s="12" t="s">
        <v>59</v>
      </c>
      <c r="C4" s="12"/>
      <c r="D4" s="12"/>
      <c r="E4" s="12"/>
      <c r="F4" s="12"/>
    </row>
    <row r="5" spans="1:6" ht="15.75" hidden="1" outlineLevel="1">
      <c r="A5" s="12" t="s">
        <v>16</v>
      </c>
      <c r="C5" s="12"/>
      <c r="D5" s="12">
        <v>109</v>
      </c>
      <c r="E5" s="12" t="s">
        <v>17</v>
      </c>
      <c r="F5" s="12"/>
    </row>
    <row r="6" ht="9" customHeight="1" collapsed="1"/>
    <row r="7" spans="1:6" ht="15.75">
      <c r="A7" s="9"/>
      <c r="C7" s="9"/>
      <c r="D7" s="13"/>
      <c r="E7" s="9"/>
      <c r="F7" s="9"/>
    </row>
    <row r="8" spans="1:6" ht="15.75">
      <c r="A8" s="9" t="s">
        <v>19</v>
      </c>
      <c r="C8" s="12"/>
      <c r="D8" s="14">
        <f>C15</f>
        <v>-300.8799999999998</v>
      </c>
      <c r="E8" s="12" t="s">
        <v>20</v>
      </c>
      <c r="F8" s="12"/>
    </row>
    <row r="9" spans="2:6" ht="15.75">
      <c r="B9" s="12"/>
      <c r="C9" s="12"/>
      <c r="D9" s="12"/>
      <c r="E9" s="12"/>
      <c r="F9" s="15" t="s">
        <v>21</v>
      </c>
    </row>
    <row r="10" spans="1:6" s="11" customFormat="1" ht="28.5" customHeight="1">
      <c r="A10" s="4" t="s">
        <v>22</v>
      </c>
      <c r="B10" s="16" t="s">
        <v>23</v>
      </c>
      <c r="C10" s="17" t="s">
        <v>24</v>
      </c>
      <c r="D10" s="17" t="s">
        <v>0</v>
      </c>
      <c r="E10" s="17" t="s">
        <v>25</v>
      </c>
      <c r="F10" s="17" t="s">
        <v>38</v>
      </c>
    </row>
    <row r="11" spans="1:9" s="19" customFormat="1" ht="30" customHeight="1">
      <c r="A11" s="4">
        <v>1</v>
      </c>
      <c r="B11" s="18" t="s">
        <v>2</v>
      </c>
      <c r="C11" s="49">
        <v>-1242.6</v>
      </c>
      <c r="D11" s="47">
        <v>14911.2</v>
      </c>
      <c r="E11" s="47">
        <v>14911.2</v>
      </c>
      <c r="F11" s="47">
        <f>C11-D11+E11</f>
        <v>-1242.6000000000004</v>
      </c>
      <c r="G11" s="5" t="s">
        <v>40</v>
      </c>
      <c r="H11" s="5">
        <v>11.33</v>
      </c>
      <c r="I11" s="32">
        <f>H11*12*H19</f>
        <v>14819.640000000001</v>
      </c>
    </row>
    <row r="12" spans="1:9" s="19" customFormat="1" ht="15.75">
      <c r="A12" s="4">
        <v>2</v>
      </c>
      <c r="B12" s="18" t="s">
        <v>3</v>
      </c>
      <c r="C12" s="49">
        <v>1025.65</v>
      </c>
      <c r="D12" s="47">
        <v>1360.32</v>
      </c>
      <c r="E12" s="47">
        <v>1360.32</v>
      </c>
      <c r="F12" s="47">
        <f>C12-D12+E12</f>
        <v>1025.65</v>
      </c>
      <c r="G12" s="12" t="s">
        <v>41</v>
      </c>
      <c r="H12" s="5">
        <v>3.2</v>
      </c>
      <c r="I12" s="31">
        <f>H12*12*H19</f>
        <v>4185.6</v>
      </c>
    </row>
    <row r="13" spans="1:9" s="19" customFormat="1" ht="29.25" customHeight="1">
      <c r="A13" s="4">
        <v>3</v>
      </c>
      <c r="B13" s="18" t="s">
        <v>42</v>
      </c>
      <c r="C13" s="49">
        <v>-55.59</v>
      </c>
      <c r="D13" s="47">
        <v>667.08</v>
      </c>
      <c r="E13" s="47">
        <v>667.08</v>
      </c>
      <c r="F13" s="47">
        <f>C13-D13+E13</f>
        <v>-55.59000000000003</v>
      </c>
      <c r="G13" s="12" t="s">
        <v>47</v>
      </c>
      <c r="H13" s="5">
        <v>0.6</v>
      </c>
      <c r="I13" s="31">
        <f>H13*12*H19</f>
        <v>784.8</v>
      </c>
    </row>
    <row r="14" spans="1:9" s="19" customFormat="1" ht="30" customHeight="1">
      <c r="A14" s="4">
        <v>4</v>
      </c>
      <c r="B14" s="18" t="s">
        <v>51</v>
      </c>
      <c r="C14" s="49">
        <v>-28.34</v>
      </c>
      <c r="D14" s="47">
        <v>340.08</v>
      </c>
      <c r="E14" s="47">
        <v>340.08</v>
      </c>
      <c r="F14" s="47">
        <f>C14-D14+E14</f>
        <v>-28.339999999999975</v>
      </c>
      <c r="G14" s="5"/>
      <c r="H14" s="5"/>
      <c r="I14" s="32"/>
    </row>
    <row r="15" spans="1:6" ht="19.5" customHeight="1">
      <c r="A15" s="4"/>
      <c r="B15" s="18" t="s">
        <v>4</v>
      </c>
      <c r="C15" s="48">
        <f>SUM(C11:C14)</f>
        <v>-300.8799999999998</v>
      </c>
      <c r="D15" s="48">
        <f>SUM(D11:D14)</f>
        <v>17278.680000000004</v>
      </c>
      <c r="E15" s="48">
        <f>SUM(E11:E14)</f>
        <v>17278.680000000004</v>
      </c>
      <c r="F15" s="48">
        <f>SUM(F11:F14)</f>
        <v>-300.8800000000003</v>
      </c>
    </row>
    <row r="16" ht="11.25" customHeight="1"/>
    <row r="17" spans="1:6" ht="15.75">
      <c r="A17" s="65" t="s">
        <v>26</v>
      </c>
      <c r="B17" s="65"/>
      <c r="C17" s="65"/>
      <c r="D17" s="65"/>
      <c r="E17" s="65"/>
      <c r="F17" s="65"/>
    </row>
    <row r="18" spans="1:8" ht="15.75">
      <c r="A18" s="58"/>
      <c r="B18" s="58"/>
      <c r="C18" s="58"/>
      <c r="D18" s="58"/>
      <c r="E18" s="58"/>
      <c r="F18" s="58"/>
      <c r="H18" s="5" t="s">
        <v>27</v>
      </c>
    </row>
    <row r="19" spans="1:8" ht="33" customHeight="1">
      <c r="A19" s="17" t="s">
        <v>39</v>
      </c>
      <c r="B19" s="66" t="s">
        <v>6</v>
      </c>
      <c r="C19" s="66"/>
      <c r="D19" s="66"/>
      <c r="E19" s="66"/>
      <c r="F19" s="20" t="s">
        <v>15</v>
      </c>
      <c r="G19" s="21"/>
      <c r="H19" s="5">
        <f>D5</f>
        <v>109</v>
      </c>
    </row>
    <row r="20" spans="1:10" ht="18" customHeight="1">
      <c r="A20" s="22">
        <v>1</v>
      </c>
      <c r="B20" s="67" t="s">
        <v>8</v>
      </c>
      <c r="C20" s="67"/>
      <c r="D20" s="67"/>
      <c r="E20" s="67"/>
      <c r="F20" s="1">
        <f>I12</f>
        <v>4185.6</v>
      </c>
      <c r="G20" s="23"/>
      <c r="H20" s="5" t="s">
        <v>28</v>
      </c>
      <c r="I20" s="5" t="s">
        <v>29</v>
      </c>
      <c r="J20" s="5" t="s">
        <v>30</v>
      </c>
    </row>
    <row r="21" spans="1:7" ht="18" customHeight="1">
      <c r="A21" s="24">
        <v>2</v>
      </c>
      <c r="B21" s="69" t="s">
        <v>51</v>
      </c>
      <c r="C21" s="69"/>
      <c r="D21" s="69"/>
      <c r="E21" s="69"/>
      <c r="F21" s="2">
        <f>D14</f>
        <v>340.08</v>
      </c>
      <c r="G21" s="23"/>
    </row>
    <row r="22" spans="1:7" ht="18" customHeight="1">
      <c r="A22" s="24">
        <v>3</v>
      </c>
      <c r="B22" s="69" t="s">
        <v>45</v>
      </c>
      <c r="C22" s="69"/>
      <c r="D22" s="69"/>
      <c r="E22" s="69"/>
      <c r="F22" s="2">
        <f>I13</f>
        <v>784.8</v>
      </c>
      <c r="G22" s="23"/>
    </row>
    <row r="23" spans="1:7" ht="18" customHeight="1" hidden="1" outlineLevel="1">
      <c r="A23" s="24">
        <v>4</v>
      </c>
      <c r="B23" s="69" t="s">
        <v>10</v>
      </c>
      <c r="C23" s="69"/>
      <c r="D23" s="69"/>
      <c r="E23" s="69"/>
      <c r="F23" s="2">
        <f>F24+F25+F26</f>
        <v>0</v>
      </c>
      <c r="G23" s="23"/>
    </row>
    <row r="24" spans="1:7" ht="16.5" customHeight="1" hidden="1" outlineLevel="1">
      <c r="A24" s="24" t="s">
        <v>11</v>
      </c>
      <c r="B24" s="69" t="s">
        <v>31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4" t="s">
        <v>11</v>
      </c>
      <c r="B25" s="69" t="s">
        <v>32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4" t="s">
        <v>11</v>
      </c>
      <c r="B26" s="69" t="s">
        <v>33</v>
      </c>
      <c r="C26" s="69"/>
      <c r="D26" s="69"/>
      <c r="E26" s="69"/>
      <c r="F26" s="3">
        <v>0</v>
      </c>
      <c r="G26" s="12"/>
    </row>
    <row r="27" spans="1:7" ht="17.25" customHeight="1" collapsed="1">
      <c r="A27" s="24">
        <v>4</v>
      </c>
      <c r="B27" s="79" t="s">
        <v>46</v>
      </c>
      <c r="C27" s="79"/>
      <c r="D27" s="79"/>
      <c r="E27" s="79"/>
      <c r="F27" s="3">
        <f>D12+D13</f>
        <v>2027.4</v>
      </c>
      <c r="G27" s="12"/>
    </row>
    <row r="28" spans="1:7" s="27" customFormat="1" ht="21" customHeight="1">
      <c r="A28" s="25"/>
      <c r="B28" s="71" t="s">
        <v>12</v>
      </c>
      <c r="C28" s="71"/>
      <c r="D28" s="71"/>
      <c r="E28" s="71"/>
      <c r="F28" s="26">
        <f>F20+F21+F22+F23+F27</f>
        <v>7337.880000000001</v>
      </c>
      <c r="G28" s="9"/>
    </row>
    <row r="30" spans="1:6" ht="18" customHeight="1">
      <c r="A30" s="56" t="s">
        <v>65</v>
      </c>
      <c r="B30" s="56"/>
      <c r="C30" s="56"/>
      <c r="D30" s="56"/>
      <c r="E30" s="56"/>
      <c r="F30" s="3">
        <f>D7+D15-F28</f>
        <v>9940.800000000003</v>
      </c>
    </row>
    <row r="31" spans="1:6" ht="20.25" customHeight="1">
      <c r="A31" s="56" t="s">
        <v>63</v>
      </c>
      <c r="B31" s="56"/>
      <c r="C31" s="56"/>
      <c r="D31" s="56"/>
      <c r="E31" s="56"/>
      <c r="F31" s="3">
        <f>F15</f>
        <v>-300.8800000000003</v>
      </c>
    </row>
    <row r="32" spans="1:6" ht="18" customHeight="1">
      <c r="A32" s="57" t="s">
        <v>64</v>
      </c>
      <c r="B32" s="57"/>
      <c r="C32" s="57"/>
      <c r="D32" s="57"/>
      <c r="E32" s="57"/>
      <c r="F32" s="3">
        <f>F30+F31</f>
        <v>9639.920000000002</v>
      </c>
    </row>
    <row r="33" ht="11.25" customHeight="1"/>
    <row r="35" spans="1:6" ht="15.75">
      <c r="A35" s="28" t="s">
        <v>22</v>
      </c>
      <c r="B35" s="28" t="s">
        <v>14</v>
      </c>
      <c r="C35" s="72" t="s">
        <v>34</v>
      </c>
      <c r="D35" s="73"/>
      <c r="E35" s="74"/>
      <c r="F35" s="28" t="s">
        <v>35</v>
      </c>
    </row>
    <row r="36" spans="1:6" ht="15.75">
      <c r="A36" s="4"/>
      <c r="B36" s="6"/>
      <c r="C36" s="75"/>
      <c r="D36" s="76"/>
      <c r="E36" s="77"/>
      <c r="F36" s="7"/>
    </row>
    <row r="37" spans="1:6" s="27" customFormat="1" ht="15.75">
      <c r="A37" s="78" t="s">
        <v>36</v>
      </c>
      <c r="B37" s="78"/>
      <c r="C37" s="78"/>
      <c r="D37" s="78"/>
      <c r="E37" s="78"/>
      <c r="F37" s="29">
        <f>SUM(F36:F36)</f>
        <v>0</v>
      </c>
    </row>
  </sheetData>
  <sheetProtection selectLockedCells="1" selectUnlockedCells="1"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3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5" t="s">
        <v>37</v>
      </c>
      <c r="B1" s="65"/>
      <c r="C1" s="65"/>
      <c r="D1" s="65"/>
      <c r="E1" s="65"/>
      <c r="F1" s="65"/>
      <c r="G1" s="8"/>
    </row>
    <row r="2" spans="1:8" ht="15.75">
      <c r="A2" s="65" t="s">
        <v>57</v>
      </c>
      <c r="B2" s="65"/>
      <c r="C2" s="65"/>
      <c r="D2" s="65"/>
      <c r="E2" s="65"/>
      <c r="F2" s="65"/>
      <c r="G2" s="9"/>
      <c r="H2" s="10"/>
    </row>
    <row r="3" ht="9" customHeight="1"/>
    <row r="4" spans="1:6" ht="15.75" outlineLevel="1">
      <c r="A4" s="12" t="s">
        <v>59</v>
      </c>
      <c r="C4" s="12"/>
      <c r="D4" s="12"/>
      <c r="E4" s="12"/>
      <c r="F4" s="12"/>
    </row>
    <row r="5" spans="1:6" ht="15.75" outlineLevel="1">
      <c r="A5" s="12" t="s">
        <v>16</v>
      </c>
      <c r="C5" s="12"/>
      <c r="D5" s="12">
        <v>109</v>
      </c>
      <c r="E5" s="12" t="s">
        <v>17</v>
      </c>
      <c r="F5" s="12"/>
    </row>
    <row r="6" ht="9" customHeight="1"/>
    <row r="7" spans="1:6" ht="15.75">
      <c r="A7" s="9" t="s">
        <v>18</v>
      </c>
      <c r="C7" s="9"/>
      <c r="D7" s="13">
        <f>'2014'!B22</f>
        <v>24155.19</v>
      </c>
      <c r="E7" s="9" t="s">
        <v>56</v>
      </c>
      <c r="F7" s="9"/>
    </row>
    <row r="8" spans="1:6" ht="15.75">
      <c r="A8" s="9" t="s">
        <v>19</v>
      </c>
      <c r="C8" s="12"/>
      <c r="D8" s="14">
        <f>C15</f>
        <v>-300.8799999999998</v>
      </c>
      <c r="E8" s="12" t="s">
        <v>20</v>
      </c>
      <c r="F8" s="12"/>
    </row>
    <row r="9" spans="2:6" ht="15.75">
      <c r="B9" s="12"/>
      <c r="C9" s="12"/>
      <c r="D9" s="12"/>
      <c r="E9" s="12"/>
      <c r="F9" s="15" t="s">
        <v>21</v>
      </c>
    </row>
    <row r="10" spans="1:6" s="11" customFormat="1" ht="28.5" customHeight="1">
      <c r="A10" s="4" t="s">
        <v>22</v>
      </c>
      <c r="B10" s="16" t="s">
        <v>23</v>
      </c>
      <c r="C10" s="17" t="s">
        <v>24</v>
      </c>
      <c r="D10" s="17" t="s">
        <v>0</v>
      </c>
      <c r="E10" s="17" t="s">
        <v>25</v>
      </c>
      <c r="F10" s="17" t="s">
        <v>38</v>
      </c>
    </row>
    <row r="11" spans="1:9" s="19" customFormat="1" ht="30" customHeight="1">
      <c r="A11" s="4">
        <v>1</v>
      </c>
      <c r="B11" s="18" t="s">
        <v>2</v>
      </c>
      <c r="C11" s="49">
        <v>-1242.6</v>
      </c>
      <c r="D11" s="47">
        <v>14911.2</v>
      </c>
      <c r="E11" s="47">
        <v>14911.2</v>
      </c>
      <c r="F11" s="47">
        <f>C11-D11+E11</f>
        <v>-1242.6000000000004</v>
      </c>
      <c r="G11" s="5" t="s">
        <v>40</v>
      </c>
      <c r="H11" s="5">
        <v>11.33</v>
      </c>
      <c r="I11" s="32">
        <f>H11*12*H19</f>
        <v>14819.640000000001</v>
      </c>
    </row>
    <row r="12" spans="1:9" s="19" customFormat="1" ht="15.75">
      <c r="A12" s="4">
        <v>2</v>
      </c>
      <c r="B12" s="18" t="s">
        <v>3</v>
      </c>
      <c r="C12" s="49">
        <v>1025.65</v>
      </c>
      <c r="D12" s="47">
        <v>1360.32</v>
      </c>
      <c r="E12" s="47">
        <v>1360.32</v>
      </c>
      <c r="F12" s="47">
        <f>C12-D12+E12</f>
        <v>1025.65</v>
      </c>
      <c r="G12" s="12" t="s">
        <v>41</v>
      </c>
      <c r="H12" s="5">
        <v>3.2</v>
      </c>
      <c r="I12" s="31">
        <f>H12*12*H19</f>
        <v>4185.6</v>
      </c>
    </row>
    <row r="13" spans="1:9" s="19" customFormat="1" ht="29.25" customHeight="1">
      <c r="A13" s="4">
        <v>3</v>
      </c>
      <c r="B13" s="18" t="s">
        <v>42</v>
      </c>
      <c r="C13" s="49">
        <v>-55.59</v>
      </c>
      <c r="D13" s="47">
        <v>667.08</v>
      </c>
      <c r="E13" s="47">
        <v>667.08</v>
      </c>
      <c r="F13" s="47">
        <f>C13-D13+E13</f>
        <v>-55.59000000000003</v>
      </c>
      <c r="G13" s="12" t="s">
        <v>47</v>
      </c>
      <c r="H13" s="5">
        <v>0.6</v>
      </c>
      <c r="I13" s="31">
        <f>H13*12*H19</f>
        <v>784.8</v>
      </c>
    </row>
    <row r="14" spans="1:9" s="19" customFormat="1" ht="30" customHeight="1">
      <c r="A14" s="4">
        <v>4</v>
      </c>
      <c r="B14" s="18" t="s">
        <v>51</v>
      </c>
      <c r="C14" s="49">
        <v>-28.34</v>
      </c>
      <c r="D14" s="47">
        <v>340.08</v>
      </c>
      <c r="E14" s="47">
        <v>340.08</v>
      </c>
      <c r="F14" s="47">
        <f>C14-D14+E14</f>
        <v>-28.339999999999975</v>
      </c>
      <c r="G14" s="5"/>
      <c r="H14" s="5"/>
      <c r="I14" s="32"/>
    </row>
    <row r="15" spans="1:6" ht="19.5" customHeight="1">
      <c r="A15" s="4"/>
      <c r="B15" s="18" t="s">
        <v>4</v>
      </c>
      <c r="C15" s="48">
        <f>SUM(C11:C14)</f>
        <v>-300.8799999999998</v>
      </c>
      <c r="D15" s="48">
        <f>SUM(D11:D14)</f>
        <v>17278.680000000004</v>
      </c>
      <c r="E15" s="48">
        <f>SUM(E11:E14)</f>
        <v>17278.680000000004</v>
      </c>
      <c r="F15" s="48">
        <f>SUM(F11:F14)</f>
        <v>-300.8800000000003</v>
      </c>
    </row>
    <row r="16" ht="11.25" customHeight="1"/>
    <row r="17" spans="1:6" ht="15.75">
      <c r="A17" s="65" t="s">
        <v>26</v>
      </c>
      <c r="B17" s="65"/>
      <c r="C17" s="65"/>
      <c r="D17" s="65"/>
      <c r="E17" s="65"/>
      <c r="F17" s="65"/>
    </row>
    <row r="18" spans="1:8" ht="15.75">
      <c r="A18" s="30"/>
      <c r="B18" s="8"/>
      <c r="C18" s="8"/>
      <c r="D18" s="8"/>
      <c r="E18" s="8"/>
      <c r="F18" s="8"/>
      <c r="H18" s="5" t="s">
        <v>27</v>
      </c>
    </row>
    <row r="19" spans="1:8" ht="33" customHeight="1">
      <c r="A19" s="17" t="s">
        <v>39</v>
      </c>
      <c r="B19" s="66" t="s">
        <v>6</v>
      </c>
      <c r="C19" s="66"/>
      <c r="D19" s="66"/>
      <c r="E19" s="66"/>
      <c r="F19" s="20" t="s">
        <v>15</v>
      </c>
      <c r="G19" s="21"/>
      <c r="H19" s="5">
        <f>D5</f>
        <v>109</v>
      </c>
    </row>
    <row r="20" spans="1:10" ht="18" customHeight="1">
      <c r="A20" s="22">
        <v>1</v>
      </c>
      <c r="B20" s="67" t="s">
        <v>8</v>
      </c>
      <c r="C20" s="67"/>
      <c r="D20" s="67"/>
      <c r="E20" s="67"/>
      <c r="F20" s="1">
        <f>I12</f>
        <v>4185.6</v>
      </c>
      <c r="G20" s="23"/>
      <c r="H20" s="5" t="s">
        <v>28</v>
      </c>
      <c r="I20" s="5" t="s">
        <v>29</v>
      </c>
      <c r="J20" s="5" t="s">
        <v>30</v>
      </c>
    </row>
    <row r="21" spans="1:7" ht="18" customHeight="1">
      <c r="A21" s="24">
        <v>2</v>
      </c>
      <c r="B21" s="69" t="s">
        <v>51</v>
      </c>
      <c r="C21" s="69"/>
      <c r="D21" s="69"/>
      <c r="E21" s="69"/>
      <c r="F21" s="2">
        <f>D14</f>
        <v>340.08</v>
      </c>
      <c r="G21" s="23"/>
    </row>
    <row r="22" spans="1:7" ht="18" customHeight="1">
      <c r="A22" s="24">
        <v>3</v>
      </c>
      <c r="B22" s="69" t="s">
        <v>45</v>
      </c>
      <c r="C22" s="69"/>
      <c r="D22" s="69"/>
      <c r="E22" s="69"/>
      <c r="F22" s="2">
        <f>I13</f>
        <v>784.8</v>
      </c>
      <c r="G22" s="23"/>
    </row>
    <row r="23" spans="1:7" ht="18" customHeight="1" hidden="1" outlineLevel="1">
      <c r="A23" s="24">
        <v>4</v>
      </c>
      <c r="B23" s="69" t="s">
        <v>10</v>
      </c>
      <c r="C23" s="69"/>
      <c r="D23" s="69"/>
      <c r="E23" s="69"/>
      <c r="F23" s="2">
        <f>F24+F25+F26</f>
        <v>0</v>
      </c>
      <c r="G23" s="23"/>
    </row>
    <row r="24" spans="1:7" ht="16.5" customHeight="1" hidden="1" outlineLevel="1">
      <c r="A24" s="24" t="s">
        <v>11</v>
      </c>
      <c r="B24" s="69" t="s">
        <v>31</v>
      </c>
      <c r="C24" s="69"/>
      <c r="D24" s="69"/>
      <c r="E24" s="69"/>
      <c r="F24" s="3">
        <v>0</v>
      </c>
      <c r="G24" s="12"/>
    </row>
    <row r="25" spans="1:7" ht="16.5" customHeight="1" hidden="1" outlineLevel="1">
      <c r="A25" s="24" t="s">
        <v>11</v>
      </c>
      <c r="B25" s="69" t="s">
        <v>32</v>
      </c>
      <c r="C25" s="69"/>
      <c r="D25" s="69"/>
      <c r="E25" s="69"/>
      <c r="F25" s="3">
        <v>0</v>
      </c>
      <c r="G25" s="12"/>
    </row>
    <row r="26" spans="1:7" ht="16.5" customHeight="1" hidden="1" outlineLevel="1">
      <c r="A26" s="24" t="s">
        <v>11</v>
      </c>
      <c r="B26" s="69" t="s">
        <v>33</v>
      </c>
      <c r="C26" s="69"/>
      <c r="D26" s="69"/>
      <c r="E26" s="69"/>
      <c r="F26" s="3">
        <v>0</v>
      </c>
      <c r="G26" s="12"/>
    </row>
    <row r="27" spans="1:7" ht="17.25" customHeight="1" collapsed="1">
      <c r="A27" s="24">
        <v>5</v>
      </c>
      <c r="B27" s="79" t="s">
        <v>46</v>
      </c>
      <c r="C27" s="79"/>
      <c r="D27" s="79"/>
      <c r="E27" s="79"/>
      <c r="F27" s="3">
        <f>D12+D13</f>
        <v>2027.4</v>
      </c>
      <c r="G27" s="12"/>
    </row>
    <row r="28" spans="1:7" s="27" customFormat="1" ht="21" customHeight="1">
      <c r="A28" s="25"/>
      <c r="B28" s="71" t="s">
        <v>12</v>
      </c>
      <c r="C28" s="71"/>
      <c r="D28" s="71"/>
      <c r="E28" s="71"/>
      <c r="F28" s="26">
        <f>F20+F21+F22+F23+F27</f>
        <v>7337.880000000001</v>
      </c>
      <c r="G28" s="9"/>
    </row>
    <row r="30" spans="1:6" ht="18" customHeight="1">
      <c r="A30" s="56" t="s">
        <v>65</v>
      </c>
      <c r="B30" s="56"/>
      <c r="C30" s="56"/>
      <c r="D30" s="56"/>
      <c r="E30" s="56"/>
      <c r="F30" s="3">
        <f>D7+D15-F28</f>
        <v>34095.990000000005</v>
      </c>
    </row>
    <row r="31" spans="1:6" ht="20.25" customHeight="1">
      <c r="A31" s="56" t="s">
        <v>63</v>
      </c>
      <c r="B31" s="56"/>
      <c r="C31" s="56"/>
      <c r="D31" s="56"/>
      <c r="E31" s="56"/>
      <c r="F31" s="3">
        <f>F15</f>
        <v>-300.8800000000003</v>
      </c>
    </row>
    <row r="32" spans="1:6" ht="18" customHeight="1">
      <c r="A32" s="57" t="s">
        <v>64</v>
      </c>
      <c r="B32" s="57"/>
      <c r="C32" s="57"/>
      <c r="D32" s="57"/>
      <c r="E32" s="57"/>
      <c r="F32" s="3">
        <f>F30+F31</f>
        <v>33795.11000000001</v>
      </c>
    </row>
    <row r="33" ht="11.25" customHeight="1"/>
    <row r="35" spans="1:6" ht="15.75">
      <c r="A35" s="28" t="s">
        <v>22</v>
      </c>
      <c r="B35" s="28" t="s">
        <v>14</v>
      </c>
      <c r="C35" s="72" t="s">
        <v>34</v>
      </c>
      <c r="D35" s="73"/>
      <c r="E35" s="74"/>
      <c r="F35" s="28" t="s">
        <v>35</v>
      </c>
    </row>
    <row r="36" spans="1:6" ht="15.75">
      <c r="A36" s="4"/>
      <c r="B36" s="6"/>
      <c r="C36" s="75"/>
      <c r="D36" s="76"/>
      <c r="E36" s="77"/>
      <c r="F36" s="7"/>
    </row>
    <row r="37" spans="1:6" s="27" customFormat="1" ht="15.75">
      <c r="A37" s="78" t="s">
        <v>36</v>
      </c>
      <c r="B37" s="78"/>
      <c r="C37" s="78"/>
      <c r="D37" s="78"/>
      <c r="E37" s="78"/>
      <c r="F37" s="29">
        <f>SUM(F36:F36)</f>
        <v>0</v>
      </c>
    </row>
  </sheetData>
  <sheetProtection selectLockedCells="1" selectUnlockedCells="1"/>
  <mergeCells count="16"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9">
      <selection activeCell="H11" sqref="H1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81" t="s">
        <v>48</v>
      </c>
      <c r="B1" s="81"/>
      <c r="C1" s="81"/>
      <c r="D1" s="81"/>
      <c r="E1" s="81"/>
    </row>
    <row r="2" spans="1:5" ht="18.75">
      <c r="A2" s="81" t="s">
        <v>58</v>
      </c>
      <c r="B2" s="81"/>
      <c r="C2" s="81"/>
      <c r="D2" s="81"/>
      <c r="E2" s="81"/>
    </row>
    <row r="3" ht="18.75">
      <c r="A3" s="51"/>
    </row>
    <row r="4" ht="18.75">
      <c r="A4" s="33" t="s">
        <v>59</v>
      </c>
    </row>
    <row r="5" ht="18.75">
      <c r="A5" s="33" t="s">
        <v>60</v>
      </c>
    </row>
    <row r="6" ht="18.75">
      <c r="A6" s="33"/>
    </row>
    <row r="7" ht="16.5" thickBot="1">
      <c r="A7" s="34" t="s">
        <v>61</v>
      </c>
    </row>
    <row r="8" spans="1:5" ht="50.25" customHeight="1" thickBot="1">
      <c r="A8" s="35"/>
      <c r="B8" s="36" t="s">
        <v>54</v>
      </c>
      <c r="C8" s="36" t="s">
        <v>0</v>
      </c>
      <c r="D8" s="36" t="s">
        <v>1</v>
      </c>
      <c r="E8" s="36" t="s">
        <v>19</v>
      </c>
    </row>
    <row r="9" spans="1:5" ht="19.5" thickBot="1">
      <c r="A9" s="37" t="s">
        <v>2</v>
      </c>
      <c r="B9" s="38">
        <v>1242.6</v>
      </c>
      <c r="C9" s="38">
        <v>14911.2</v>
      </c>
      <c r="D9" s="38">
        <v>14911.2</v>
      </c>
      <c r="E9" s="38">
        <v>1242.6</v>
      </c>
    </row>
    <row r="10" spans="1:5" ht="27.75" customHeight="1">
      <c r="A10" s="54" t="s">
        <v>3</v>
      </c>
      <c r="B10" s="55">
        <v>2391.36</v>
      </c>
      <c r="C10" s="55">
        <v>-2056.69</v>
      </c>
      <c r="D10" s="55">
        <v>1360.32</v>
      </c>
      <c r="E10" s="55">
        <v>-1025.65</v>
      </c>
    </row>
    <row r="11" spans="1:5" ht="41.25" customHeight="1" thickBot="1">
      <c r="A11" s="37" t="s">
        <v>42</v>
      </c>
      <c r="B11" s="38">
        <v>99.19</v>
      </c>
      <c r="C11" s="38">
        <v>667.08</v>
      </c>
      <c r="D11" s="38">
        <v>710.68</v>
      </c>
      <c r="E11" s="38">
        <v>55.59</v>
      </c>
    </row>
    <row r="12" spans="1:5" ht="38.25" thickBot="1">
      <c r="A12" s="37" t="s">
        <v>51</v>
      </c>
      <c r="B12" s="38">
        <v>28.34</v>
      </c>
      <c r="C12" s="38">
        <v>340.08</v>
      </c>
      <c r="D12" s="38">
        <v>340.08</v>
      </c>
      <c r="E12" s="38">
        <v>28.34</v>
      </c>
    </row>
    <row r="13" spans="1:5" ht="19.5" thickBot="1">
      <c r="A13" s="37" t="s">
        <v>4</v>
      </c>
      <c r="B13" s="39">
        <v>3761.49</v>
      </c>
      <c r="C13" s="39">
        <v>13861.67</v>
      </c>
      <c r="D13" s="39">
        <v>17322.28</v>
      </c>
      <c r="E13" s="39">
        <v>300.88</v>
      </c>
    </row>
    <row r="14" ht="18.75">
      <c r="A14" s="40"/>
    </row>
    <row r="15" ht="19.5" thickBot="1">
      <c r="A15" s="40" t="s">
        <v>5</v>
      </c>
    </row>
    <row r="16" spans="1:3" ht="38.25" thickBot="1">
      <c r="A16" s="41" t="s">
        <v>43</v>
      </c>
      <c r="B16" s="36" t="s">
        <v>6</v>
      </c>
      <c r="C16" s="36" t="s">
        <v>15</v>
      </c>
    </row>
    <row r="17" spans="1:3" ht="19.5" thickBot="1">
      <c r="A17" s="42" t="s">
        <v>7</v>
      </c>
      <c r="B17" s="43" t="s">
        <v>51</v>
      </c>
      <c r="C17" s="38">
        <v>340.08</v>
      </c>
    </row>
    <row r="18" spans="1:3" ht="19.5" thickBot="1">
      <c r="A18" s="42" t="s">
        <v>9</v>
      </c>
      <c r="B18" s="43" t="s">
        <v>45</v>
      </c>
      <c r="C18" s="38">
        <v>1118.16</v>
      </c>
    </row>
    <row r="19" spans="1:3" ht="19.5" thickBot="1">
      <c r="A19" s="42" t="s">
        <v>52</v>
      </c>
      <c r="B19" s="43" t="s">
        <v>8</v>
      </c>
      <c r="C19" s="38">
        <v>5963.52</v>
      </c>
    </row>
    <row r="20" spans="1:3" ht="38.25" thickBot="1">
      <c r="A20" s="37"/>
      <c r="B20" s="44" t="s">
        <v>44</v>
      </c>
      <c r="C20" s="39">
        <v>7421.76</v>
      </c>
    </row>
    <row r="21" ht="15.75" thickBot="1">
      <c r="A21" s="45"/>
    </row>
    <row r="22" spans="1:2" ht="57" thickBot="1">
      <c r="A22" s="50" t="s">
        <v>53</v>
      </c>
      <c r="B22" s="36">
        <v>24155.19</v>
      </c>
    </row>
    <row r="23" spans="1:2" ht="57" thickBot="1">
      <c r="A23" s="37" t="s">
        <v>49</v>
      </c>
      <c r="B23" s="39">
        <v>300.88</v>
      </c>
    </row>
    <row r="24" spans="1:2" ht="38.25" thickBot="1">
      <c r="A24" s="42" t="s">
        <v>13</v>
      </c>
      <c r="B24" s="39" t="s">
        <v>62</v>
      </c>
    </row>
    <row r="25" spans="1:2" ht="38.25" thickBot="1">
      <c r="A25" s="42" t="s">
        <v>50</v>
      </c>
      <c r="B25" s="39">
        <v>1242.6</v>
      </c>
    </row>
    <row r="26" ht="15">
      <c r="A26" s="45"/>
    </row>
    <row r="27" ht="15.75">
      <c r="A27" s="46" t="s">
        <v>55</v>
      </c>
    </row>
    <row r="28" ht="15.75">
      <c r="A28" s="52"/>
    </row>
    <row r="29" ht="15.75">
      <c r="A29" s="52"/>
    </row>
    <row r="30" ht="15.75">
      <c r="A30" s="52"/>
    </row>
    <row r="31" ht="15.75">
      <c r="A31" s="53"/>
    </row>
    <row r="32" ht="15.75">
      <c r="A32" s="4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2017-09-22T12:43:09Z</cp:lastPrinted>
  <dcterms:created xsi:type="dcterms:W3CDTF">2015-10-12T10:40:12Z</dcterms:created>
  <dcterms:modified xsi:type="dcterms:W3CDTF">2018-03-28T09:23:33Z</dcterms:modified>
  <cp:category/>
  <cp:version/>
  <cp:contentType/>
  <cp:contentStatus/>
</cp:coreProperties>
</file>