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'2015'!$A$1:$F$31</definedName>
  </definedNames>
  <calcPr fullCalcOnLoad="1" refMode="R1C1"/>
</workbook>
</file>

<file path=xl/sharedStrings.xml><?xml version="1.0" encoding="utf-8"?>
<sst xmlns="http://schemas.openxmlformats.org/spreadsheetml/2006/main" count="205" uniqueCount="69">
  <si>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</si>
  <si>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</si>
  <si>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</si>
  <si>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</si>
  <si>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</si>
  <si>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</si>
  <si>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</si>
  <si>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</si>
  <si>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</si>
  <si>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</si>
  <si>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</si>
  <si>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</si>
  <si>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</si>
  <si>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</si>
  <si>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</si>
  <si>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</si>
  <si>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</si>
  <si>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</si>
  <si>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</si>
  <si>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</si>
  <si>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</si>
  <si>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</si>
  <si>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</si>
  <si>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</si>
  <si>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</si>
  <si>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</si>
  <si>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</si>
  <si>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</si>
  <si>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</si>
  <si>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</si>
  <si>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</si>
  <si>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</si>
  <si>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</si>
  <si>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</si>
  <si>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</si>
  <si>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</si>
  <si>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</si>
  <si>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</si>
  <si>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</si>
  <si>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 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</si>
  <si>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</si>
  <si>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</si>
  <si>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</si>
  <si>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Вывоз КГМ</t>
  </si>
  <si>
    <t>Ул. Р.Люксембург, д. 9-9а</t>
  </si>
  <si>
    <t>Электроэнергия МОП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</si>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</sst>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8" t="s">
        <v>61</v>
      </c>
      <c r="B1" s="48"/>
      <c r="C1" s="48"/>
      <c r="D1" s="48"/>
      <c r="E1" s="48"/>
      <c r="F1" s="48"/>
      <c r="G1" s="37"/>
    </row>
    <row r="2" spans="1:8" ht="15.75">
      <c r="A2" s="48" t="s">
        <v>44</v>
      </c>
      <c r="B2" s="48"/>
      <c r="C2" s="48"/>
      <c r="D2" s="48"/>
      <c r="E2" s="48"/>
      <c r="F2" s="48"/>
      <c r="G2" s="7"/>
      <c r="H2" s="8"/>
    </row>
    <row r="3" ht="5.25" customHeight="1"/>
    <row r="4" spans="1:6" ht="3" customHeight="1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110.5</v>
      </c>
      <c r="E5" s="10" t="s">
        <v>12</v>
      </c>
      <c r="F5" s="10"/>
    </row>
    <row r="6" spans="1:5" ht="21.75" customHeight="1" collapsed="1">
      <c r="A6" s="7" t="s">
        <v>62</v>
      </c>
      <c r="D6" s="23">
        <f>'2016'!F28</f>
        <v>45086.55999999999</v>
      </c>
      <c r="E6" s="3" t="s">
        <v>14</v>
      </c>
    </row>
    <row r="7" spans="1:6" ht="15.75">
      <c r="A7" s="7" t="s">
        <v>63</v>
      </c>
      <c r="C7" s="10"/>
      <c r="D7" s="11">
        <f>C14</f>
        <v>-44212.689999999995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64</v>
      </c>
      <c r="D9" s="14" t="s">
        <v>0</v>
      </c>
      <c r="E9" s="14" t="s">
        <v>19</v>
      </c>
      <c r="F9" s="14" t="s">
        <v>65</v>
      </c>
    </row>
    <row r="10" spans="1:9" s="16" customFormat="1" ht="30" customHeight="1">
      <c r="A10" s="2">
        <v>1</v>
      </c>
      <c r="B10" s="15" t="s">
        <v>1</v>
      </c>
      <c r="C10" s="27">
        <v>-37060.259999999995</v>
      </c>
      <c r="D10" s="25">
        <v>14227.92</v>
      </c>
      <c r="E10" s="25">
        <v>10420.92</v>
      </c>
      <c r="F10" s="25">
        <f>C10-D10+E10</f>
        <v>-40867.259999999995</v>
      </c>
      <c r="G10" s="3" t="s">
        <v>34</v>
      </c>
      <c r="H10" s="3">
        <v>10.73</v>
      </c>
      <c r="I10" s="24">
        <f>H10*12*H18</f>
        <v>14227.98</v>
      </c>
    </row>
    <row r="11" spans="1:9" s="16" customFormat="1" ht="15.75">
      <c r="A11" s="2">
        <v>2</v>
      </c>
      <c r="B11" s="15" t="s">
        <v>2</v>
      </c>
      <c r="C11" s="27">
        <v>-4291.26</v>
      </c>
      <c r="D11" s="25">
        <v>1763.04</v>
      </c>
      <c r="E11" s="25">
        <v>1145.79</v>
      </c>
      <c r="F11" s="25">
        <f>C11-D11+E11</f>
        <v>-4908.51</v>
      </c>
      <c r="G11" s="10" t="s">
        <v>35</v>
      </c>
      <c r="H11" s="3">
        <v>3.2</v>
      </c>
      <c r="I11" s="23">
        <f>H11*12*H18</f>
        <v>4243.200000000001</v>
      </c>
    </row>
    <row r="12" spans="1:9" s="16" customFormat="1" ht="29.25" customHeight="1">
      <c r="A12" s="2">
        <v>3</v>
      </c>
      <c r="B12" s="15" t="s">
        <v>36</v>
      </c>
      <c r="C12" s="27">
        <v>-1653.18</v>
      </c>
      <c r="D12" s="25">
        <v>676.2</v>
      </c>
      <c r="E12" s="25">
        <v>495.2</v>
      </c>
      <c r="F12" s="25">
        <f>C12-D12+E12</f>
        <v>-1834.18</v>
      </c>
      <c r="G12" s="10" t="s">
        <v>38</v>
      </c>
      <c r="H12" s="3">
        <v>0.6</v>
      </c>
      <c r="I12" s="23">
        <f>H12*12*H18</f>
        <v>795.5999999999999</v>
      </c>
    </row>
    <row r="13" spans="1:9" s="16" customFormat="1" ht="32.25" customHeight="1">
      <c r="A13" s="2">
        <v>4</v>
      </c>
      <c r="B13" s="15" t="s">
        <v>45</v>
      </c>
      <c r="C13" s="27">
        <v>-1207.99</v>
      </c>
      <c r="D13" s="25">
        <v>0</v>
      </c>
      <c r="E13" s="25">
        <v>0</v>
      </c>
      <c r="F13" s="25">
        <f>C13-D13+E13</f>
        <v>-1207.99</v>
      </c>
      <c r="G13" s="10"/>
      <c r="H13" s="3"/>
      <c r="I13" s="23"/>
    </row>
    <row r="14" spans="1:8" ht="19.5" customHeight="1">
      <c r="A14" s="2"/>
      <c r="B14" s="15" t="s">
        <v>3</v>
      </c>
      <c r="C14" s="26">
        <f>SUM(C10:C13)</f>
        <v>-44212.689999999995</v>
      </c>
      <c r="D14" s="26">
        <f>SUM(D10:D13)</f>
        <v>16667.16</v>
      </c>
      <c r="E14" s="26">
        <f>SUM(E10:E13)</f>
        <v>12061.91</v>
      </c>
      <c r="F14" s="26">
        <f>SUM(F10:F13)</f>
        <v>-48817.939999999995</v>
      </c>
      <c r="H14" s="51" t="s">
        <v>68</v>
      </c>
    </row>
    <row r="15" ht="11.25" customHeight="1"/>
    <row r="16" spans="1:6" ht="15.75">
      <c r="A16" s="48" t="s">
        <v>20</v>
      </c>
      <c r="B16" s="48"/>
      <c r="C16" s="48"/>
      <c r="D16" s="48"/>
      <c r="E16" s="48"/>
      <c r="F16" s="48"/>
    </row>
    <row r="17" spans="1:8" ht="15.75">
      <c r="A17" s="37"/>
      <c r="B17" s="37"/>
      <c r="C17" s="37"/>
      <c r="D17" s="37"/>
      <c r="E17" s="37"/>
      <c r="F17" s="37"/>
      <c r="H17" s="3" t="s">
        <v>21</v>
      </c>
    </row>
    <row r="18" spans="1:8" ht="33" customHeight="1">
      <c r="A18" s="14" t="s">
        <v>33</v>
      </c>
      <c r="B18" s="49" t="s">
        <v>4</v>
      </c>
      <c r="C18" s="49"/>
      <c r="D18" s="49"/>
      <c r="E18" s="49"/>
      <c r="F18" s="17" t="s">
        <v>10</v>
      </c>
      <c r="G18" s="18"/>
      <c r="H18" s="3">
        <f>D5</f>
        <v>110.5</v>
      </c>
    </row>
    <row r="19" spans="1:10" ht="18" customHeight="1">
      <c r="A19" s="31">
        <v>1</v>
      </c>
      <c r="B19" s="50" t="s">
        <v>5</v>
      </c>
      <c r="C19" s="50"/>
      <c r="D19" s="50"/>
      <c r="E19" s="50"/>
      <c r="F19" s="32">
        <f>I11</f>
        <v>4243.200000000001</v>
      </c>
      <c r="G19" s="10"/>
      <c r="H19" s="3" t="s">
        <v>22</v>
      </c>
      <c r="I19" s="3" t="s">
        <v>23</v>
      </c>
      <c r="J19" s="3" t="s">
        <v>24</v>
      </c>
    </row>
    <row r="20" spans="1:7" ht="18" customHeight="1">
      <c r="A20" s="33">
        <v>2</v>
      </c>
      <c r="B20" s="45" t="s">
        <v>43</v>
      </c>
      <c r="C20" s="45"/>
      <c r="D20" s="45"/>
      <c r="E20" s="45"/>
      <c r="F20" s="34">
        <f>I12</f>
        <v>795.5999999999999</v>
      </c>
      <c r="G20" s="10"/>
    </row>
    <row r="21" spans="1:7" ht="18" customHeight="1">
      <c r="A21" s="33">
        <v>3</v>
      </c>
      <c r="B21" s="45" t="s">
        <v>6</v>
      </c>
      <c r="C21" s="45"/>
      <c r="D21" s="45"/>
      <c r="E21" s="45"/>
      <c r="F21" s="34">
        <f>F22+F23+F24</f>
        <v>0</v>
      </c>
      <c r="G21" s="10"/>
    </row>
    <row r="22" spans="1:7" ht="16.5" customHeight="1">
      <c r="A22" s="33" t="s">
        <v>7</v>
      </c>
      <c r="B22" s="45" t="s">
        <v>25</v>
      </c>
      <c r="C22" s="45"/>
      <c r="D22" s="45"/>
      <c r="E22" s="45"/>
      <c r="F22" s="34">
        <v>0</v>
      </c>
      <c r="G22" s="10"/>
    </row>
    <row r="23" spans="1:7" ht="16.5" customHeight="1">
      <c r="A23" s="33" t="s">
        <v>7</v>
      </c>
      <c r="B23" s="45" t="s">
        <v>26</v>
      </c>
      <c r="C23" s="45"/>
      <c r="D23" s="45"/>
      <c r="E23" s="45"/>
      <c r="F23" s="34">
        <v>0</v>
      </c>
      <c r="G23" s="10"/>
    </row>
    <row r="24" spans="1:7" ht="16.5" customHeight="1">
      <c r="A24" s="33" t="s">
        <v>7</v>
      </c>
      <c r="B24" s="45" t="s">
        <v>27</v>
      </c>
      <c r="C24" s="45"/>
      <c r="D24" s="45"/>
      <c r="E24" s="45"/>
      <c r="F24" s="34">
        <f>F34</f>
        <v>0</v>
      </c>
      <c r="G24" s="10"/>
    </row>
    <row r="25" spans="1:7" ht="17.25" customHeight="1">
      <c r="A25" s="33">
        <v>4</v>
      </c>
      <c r="B25" s="46" t="s">
        <v>37</v>
      </c>
      <c r="C25" s="46"/>
      <c r="D25" s="46"/>
      <c r="E25" s="46"/>
      <c r="F25" s="34">
        <f>D11+D12</f>
        <v>2439.24</v>
      </c>
      <c r="G25" s="10"/>
    </row>
    <row r="26" spans="1:7" s="19" customFormat="1" ht="21" customHeight="1">
      <c r="A26" s="35"/>
      <c r="B26" s="47" t="s">
        <v>8</v>
      </c>
      <c r="C26" s="47"/>
      <c r="D26" s="47"/>
      <c r="E26" s="47"/>
      <c r="F26" s="36">
        <f>F19+F20+F21+F25</f>
        <v>7478.040000000001</v>
      </c>
      <c r="G26" s="7"/>
    </row>
    <row r="28" spans="1:6" ht="18" customHeight="1">
      <c r="A28" s="28" t="s">
        <v>66</v>
      </c>
      <c r="B28" s="28"/>
      <c r="C28" s="28"/>
      <c r="D28" s="28"/>
      <c r="E28" s="28"/>
      <c r="F28" s="1">
        <f>D6+D14-F26</f>
        <v>54275.679999999986</v>
      </c>
    </row>
    <row r="29" spans="1:6" ht="20.25" customHeight="1">
      <c r="A29" s="28" t="s">
        <v>67</v>
      </c>
      <c r="B29" s="28"/>
      <c r="C29" s="28"/>
      <c r="D29" s="28"/>
      <c r="E29" s="28"/>
      <c r="F29" s="1">
        <f>F14</f>
        <v>-48817.939999999995</v>
      </c>
    </row>
    <row r="30" spans="1:6" ht="18" customHeight="1" outlineLevel="1">
      <c r="A30" s="29" t="s">
        <v>41</v>
      </c>
      <c r="B30" s="29"/>
      <c r="C30" s="29"/>
      <c r="D30" s="29"/>
      <c r="E30" s="29"/>
      <c r="F30" s="1">
        <f>F28+F29</f>
        <v>5457.739999999991</v>
      </c>
    </row>
    <row r="31" ht="11.25" customHeight="1"/>
    <row r="33" spans="1:6" ht="15.75">
      <c r="A33" s="20" t="s">
        <v>16</v>
      </c>
      <c r="B33" s="20" t="s">
        <v>9</v>
      </c>
      <c r="C33" s="38" t="s">
        <v>28</v>
      </c>
      <c r="D33" s="39"/>
      <c r="E33" s="40"/>
      <c r="F33" s="20" t="s">
        <v>29</v>
      </c>
    </row>
    <row r="34" spans="1:6" ht="27" customHeight="1">
      <c r="A34" s="2"/>
      <c r="B34" s="5"/>
      <c r="C34" s="41"/>
      <c r="D34" s="42"/>
      <c r="E34" s="43"/>
      <c r="F34" s="4"/>
    </row>
    <row r="35" spans="1:6" s="19" customFormat="1" ht="15.75">
      <c r="A35" s="44" t="s">
        <v>30</v>
      </c>
      <c r="B35" s="44"/>
      <c r="C35" s="44"/>
      <c r="D35" s="44"/>
      <c r="E35" s="44"/>
      <c r="F35" s="21">
        <f>SUM(F34:F34)</f>
        <v>0</v>
      </c>
    </row>
  </sheetData>
  <sheetProtection/>
  <mergeCells count="15">
    <mergeCell ref="A1:F1"/>
    <mergeCell ref="A2:F2"/>
    <mergeCell ref="A16:F16"/>
    <mergeCell ref="B18:E18"/>
    <mergeCell ref="B19:E19"/>
    <mergeCell ref="B20:E2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8" t="s">
        <v>54</v>
      </c>
      <c r="B1" s="48"/>
      <c r="C1" s="48"/>
      <c r="D1" s="48"/>
      <c r="E1" s="48"/>
      <c r="F1" s="48"/>
      <c r="G1" s="30"/>
    </row>
    <row r="2" spans="1:8" ht="15.75">
      <c r="A2" s="48" t="s">
        <v>44</v>
      </c>
      <c r="B2" s="48"/>
      <c r="C2" s="48"/>
      <c r="D2" s="48"/>
      <c r="E2" s="48"/>
      <c r="F2" s="48"/>
      <c r="G2" s="7"/>
      <c r="H2" s="8"/>
    </row>
    <row r="3" ht="5.25" customHeight="1"/>
    <row r="4" spans="1:6" ht="3" customHeight="1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110.5</v>
      </c>
      <c r="E5" s="10" t="s">
        <v>12</v>
      </c>
      <c r="F5" s="10"/>
    </row>
    <row r="6" spans="1:5" ht="21.75" customHeight="1" collapsed="1">
      <c r="A6" s="7" t="s">
        <v>55</v>
      </c>
      <c r="D6" s="23">
        <f>'2015'!F28</f>
        <v>35897.439999999995</v>
      </c>
      <c r="E6" s="3" t="s">
        <v>14</v>
      </c>
    </row>
    <row r="7" spans="1:6" ht="15.75">
      <c r="A7" s="7" t="s">
        <v>56</v>
      </c>
      <c r="C7" s="10"/>
      <c r="D7" s="11">
        <f>C14</f>
        <v>-38988.579999999994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57</v>
      </c>
      <c r="D9" s="14" t="s">
        <v>0</v>
      </c>
      <c r="E9" s="14" t="s">
        <v>19</v>
      </c>
      <c r="F9" s="14" t="s">
        <v>58</v>
      </c>
    </row>
    <row r="10" spans="1:9" s="16" customFormat="1" ht="30" customHeight="1">
      <c r="A10" s="2">
        <v>1</v>
      </c>
      <c r="B10" s="15" t="s">
        <v>1</v>
      </c>
      <c r="C10" s="27">
        <v>-32701.739999999998</v>
      </c>
      <c r="D10" s="25">
        <v>14227.92</v>
      </c>
      <c r="E10" s="25">
        <v>9869.4</v>
      </c>
      <c r="F10" s="25">
        <f>C10-D10+E10</f>
        <v>-37060.259999999995</v>
      </c>
      <c r="G10" s="3" t="s">
        <v>34</v>
      </c>
      <c r="H10" s="3">
        <v>10.73</v>
      </c>
      <c r="I10" s="24">
        <f>H10*12*H18</f>
        <v>14227.98</v>
      </c>
    </row>
    <row r="11" spans="1:9" s="16" customFormat="1" ht="15.75">
      <c r="A11" s="2">
        <v>2</v>
      </c>
      <c r="B11" s="15" t="s">
        <v>2</v>
      </c>
      <c r="C11" s="27">
        <v>-3632.88</v>
      </c>
      <c r="D11" s="25">
        <v>1763.04</v>
      </c>
      <c r="E11" s="25">
        <v>1104.66</v>
      </c>
      <c r="F11" s="25">
        <f>C11-D11+E11</f>
        <v>-4291.26</v>
      </c>
      <c r="G11" s="10" t="s">
        <v>35</v>
      </c>
      <c r="H11" s="3">
        <v>3.2</v>
      </c>
      <c r="I11" s="23">
        <f>H11*12*H18</f>
        <v>4243.200000000001</v>
      </c>
    </row>
    <row r="12" spans="1:9" s="16" customFormat="1" ht="29.25" customHeight="1">
      <c r="A12" s="2">
        <v>3</v>
      </c>
      <c r="B12" s="15" t="s">
        <v>36</v>
      </c>
      <c r="C12" s="27">
        <v>-1445.97</v>
      </c>
      <c r="D12" s="25">
        <v>676.2</v>
      </c>
      <c r="E12" s="25">
        <v>468.99</v>
      </c>
      <c r="F12" s="25">
        <f>C12-D12+E12</f>
        <v>-1653.18</v>
      </c>
      <c r="G12" s="10" t="s">
        <v>38</v>
      </c>
      <c r="H12" s="3">
        <v>0.6</v>
      </c>
      <c r="I12" s="23">
        <f>H12*12*H18</f>
        <v>795.5999999999999</v>
      </c>
    </row>
    <row r="13" spans="1:9" s="16" customFormat="1" ht="32.25" customHeight="1">
      <c r="A13" s="2">
        <v>4</v>
      </c>
      <c r="B13" s="15" t="s">
        <v>45</v>
      </c>
      <c r="C13" s="27">
        <v>-1207.99</v>
      </c>
      <c r="D13" s="25">
        <v>0</v>
      </c>
      <c r="E13" s="25">
        <v>0</v>
      </c>
      <c r="F13" s="25">
        <f>C13-D13+E13</f>
        <v>-1207.99</v>
      </c>
      <c r="G13" s="10"/>
      <c r="H13" s="3"/>
      <c r="I13" s="23"/>
    </row>
    <row r="14" spans="1:6" ht="19.5" customHeight="1">
      <c r="A14" s="2"/>
      <c r="B14" s="15" t="s">
        <v>3</v>
      </c>
      <c r="C14" s="26">
        <f>SUM(C10:C13)</f>
        <v>-38988.579999999994</v>
      </c>
      <c r="D14" s="26">
        <f>SUM(D10:D13)</f>
        <v>16667.16</v>
      </c>
      <c r="E14" s="26">
        <f>SUM(E10:E13)</f>
        <v>11443.05</v>
      </c>
      <c r="F14" s="26">
        <f>SUM(F10:F13)</f>
        <v>-44212.689999999995</v>
      </c>
    </row>
    <row r="15" ht="11.25" customHeight="1"/>
    <row r="16" spans="1:6" ht="15.75">
      <c r="A16" s="48" t="s">
        <v>20</v>
      </c>
      <c r="B16" s="48"/>
      <c r="C16" s="48"/>
      <c r="D16" s="48"/>
      <c r="E16" s="48"/>
      <c r="F16" s="48"/>
    </row>
    <row r="17" spans="1:8" ht="15.75">
      <c r="A17" s="30"/>
      <c r="B17" s="30"/>
      <c r="C17" s="30"/>
      <c r="D17" s="30"/>
      <c r="E17" s="30"/>
      <c r="F17" s="30"/>
      <c r="H17" s="3" t="s">
        <v>21</v>
      </c>
    </row>
    <row r="18" spans="1:8" ht="33" customHeight="1">
      <c r="A18" s="14" t="s">
        <v>33</v>
      </c>
      <c r="B18" s="49" t="s">
        <v>4</v>
      </c>
      <c r="C18" s="49"/>
      <c r="D18" s="49"/>
      <c r="E18" s="49"/>
      <c r="F18" s="17" t="s">
        <v>10</v>
      </c>
      <c r="G18" s="18"/>
      <c r="H18" s="3">
        <f>D5</f>
        <v>110.5</v>
      </c>
    </row>
    <row r="19" spans="1:10" ht="18" customHeight="1">
      <c r="A19" s="31">
        <v>1</v>
      </c>
      <c r="B19" s="50" t="s">
        <v>5</v>
      </c>
      <c r="C19" s="50"/>
      <c r="D19" s="50"/>
      <c r="E19" s="50"/>
      <c r="F19" s="32">
        <f>I11</f>
        <v>4243.200000000001</v>
      </c>
      <c r="G19" s="10"/>
      <c r="H19" s="3" t="s">
        <v>22</v>
      </c>
      <c r="I19" s="3" t="s">
        <v>23</v>
      </c>
      <c r="J19" s="3" t="s">
        <v>24</v>
      </c>
    </row>
    <row r="20" spans="1:7" ht="18" customHeight="1">
      <c r="A20" s="33">
        <v>2</v>
      </c>
      <c r="B20" s="45" t="s">
        <v>43</v>
      </c>
      <c r="C20" s="45"/>
      <c r="D20" s="45"/>
      <c r="E20" s="45"/>
      <c r="F20" s="34">
        <f>I12</f>
        <v>795.5999999999999</v>
      </c>
      <c r="G20" s="10"/>
    </row>
    <row r="21" spans="1:7" ht="18" customHeight="1">
      <c r="A21" s="33">
        <v>3</v>
      </c>
      <c r="B21" s="45" t="s">
        <v>6</v>
      </c>
      <c r="C21" s="45"/>
      <c r="D21" s="45"/>
      <c r="E21" s="45"/>
      <c r="F21" s="34">
        <f>F22+F23+F24</f>
        <v>0</v>
      </c>
      <c r="G21" s="10"/>
    </row>
    <row r="22" spans="1:7" ht="16.5" customHeight="1">
      <c r="A22" s="33" t="s">
        <v>7</v>
      </c>
      <c r="B22" s="45" t="s">
        <v>25</v>
      </c>
      <c r="C22" s="45"/>
      <c r="D22" s="45"/>
      <c r="E22" s="45"/>
      <c r="F22" s="34">
        <v>0</v>
      </c>
      <c r="G22" s="10"/>
    </row>
    <row r="23" spans="1:7" ht="16.5" customHeight="1">
      <c r="A23" s="33" t="s">
        <v>7</v>
      </c>
      <c r="B23" s="45" t="s">
        <v>26</v>
      </c>
      <c r="C23" s="45"/>
      <c r="D23" s="45"/>
      <c r="E23" s="45"/>
      <c r="F23" s="34">
        <v>0</v>
      </c>
      <c r="G23" s="10"/>
    </row>
    <row r="24" spans="1:7" ht="16.5" customHeight="1">
      <c r="A24" s="33" t="s">
        <v>7</v>
      </c>
      <c r="B24" s="45" t="s">
        <v>27</v>
      </c>
      <c r="C24" s="45"/>
      <c r="D24" s="45"/>
      <c r="E24" s="45"/>
      <c r="F24" s="34">
        <f>F34</f>
        <v>0</v>
      </c>
      <c r="G24" s="10"/>
    </row>
    <row r="25" spans="1:7" ht="17.25" customHeight="1">
      <c r="A25" s="33">
        <v>4</v>
      </c>
      <c r="B25" s="46" t="s">
        <v>37</v>
      </c>
      <c r="C25" s="46"/>
      <c r="D25" s="46"/>
      <c r="E25" s="46"/>
      <c r="F25" s="34">
        <f>D11+D12</f>
        <v>2439.24</v>
      </c>
      <c r="G25" s="10"/>
    </row>
    <row r="26" spans="1:7" s="19" customFormat="1" ht="21" customHeight="1">
      <c r="A26" s="35"/>
      <c r="B26" s="47" t="s">
        <v>8</v>
      </c>
      <c r="C26" s="47"/>
      <c r="D26" s="47"/>
      <c r="E26" s="47"/>
      <c r="F26" s="36">
        <f>F19+F20+F21+F25</f>
        <v>7478.040000000001</v>
      </c>
      <c r="G26" s="7"/>
    </row>
    <row r="28" spans="1:6" ht="18" customHeight="1">
      <c r="A28" s="28" t="s">
        <v>59</v>
      </c>
      <c r="B28" s="28"/>
      <c r="C28" s="28"/>
      <c r="D28" s="28"/>
      <c r="E28" s="28"/>
      <c r="F28" s="1">
        <f>D6+D14-F26</f>
        <v>45086.55999999999</v>
      </c>
    </row>
    <row r="29" spans="1:6" ht="20.25" customHeight="1">
      <c r="A29" s="28" t="s">
        <v>60</v>
      </c>
      <c r="B29" s="28"/>
      <c r="C29" s="28"/>
      <c r="D29" s="28"/>
      <c r="E29" s="28"/>
      <c r="F29" s="1">
        <f>F14</f>
        <v>-44212.689999999995</v>
      </c>
    </row>
    <row r="30" spans="1:6" ht="18" customHeight="1" outlineLevel="1">
      <c r="A30" s="29" t="s">
        <v>41</v>
      </c>
      <c r="B30" s="29"/>
      <c r="C30" s="29"/>
      <c r="D30" s="29"/>
      <c r="E30" s="29"/>
      <c r="F30" s="1">
        <f>F28+F29</f>
        <v>873.8699999999953</v>
      </c>
    </row>
    <row r="31" ht="11.25" customHeight="1"/>
    <row r="33" spans="1:6" ht="15.75">
      <c r="A33" s="20" t="s">
        <v>16</v>
      </c>
      <c r="B33" s="20" t="s">
        <v>9</v>
      </c>
      <c r="C33" s="38" t="s">
        <v>28</v>
      </c>
      <c r="D33" s="39"/>
      <c r="E33" s="40"/>
      <c r="F33" s="20" t="s">
        <v>29</v>
      </c>
    </row>
    <row r="34" spans="1:6" ht="27" customHeight="1">
      <c r="A34" s="2"/>
      <c r="B34" s="5"/>
      <c r="C34" s="41"/>
      <c r="D34" s="42"/>
      <c r="E34" s="43"/>
      <c r="F34" s="4"/>
    </row>
    <row r="35" spans="1:6" s="19" customFormat="1" ht="15.75">
      <c r="A35" s="44" t="s">
        <v>30</v>
      </c>
      <c r="B35" s="44"/>
      <c r="C35" s="44"/>
      <c r="D35" s="44"/>
      <c r="E35" s="44"/>
      <c r="F35" s="21">
        <f>SUM(F34:F34)</f>
        <v>0</v>
      </c>
    </row>
  </sheetData>
  <sheetProtection/>
  <mergeCells count="15"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6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8" t="s">
        <v>31</v>
      </c>
      <c r="B1" s="48"/>
      <c r="C1" s="48"/>
      <c r="D1" s="48"/>
      <c r="E1" s="48"/>
      <c r="F1" s="48"/>
      <c r="G1" s="6"/>
    </row>
    <row r="2" spans="1:8" ht="15.75">
      <c r="A2" s="48" t="s">
        <v>44</v>
      </c>
      <c r="B2" s="48"/>
      <c r="C2" s="48"/>
      <c r="D2" s="48"/>
      <c r="E2" s="48"/>
      <c r="F2" s="48"/>
      <c r="G2" s="7"/>
      <c r="H2" s="8"/>
    </row>
    <row r="3" ht="9" customHeight="1"/>
    <row r="4" spans="1:6" ht="15.75" outlineLevel="1">
      <c r="A4" s="10" t="s">
        <v>39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110.5</v>
      </c>
      <c r="E5" s="10" t="s">
        <v>12</v>
      </c>
      <c r="F5" s="10"/>
    </row>
    <row r="6" spans="1:5" ht="21.75" customHeight="1">
      <c r="A6" s="7" t="s">
        <v>46</v>
      </c>
      <c r="D6" s="23">
        <f>'2014'!F28</f>
        <v>26708.319999999996</v>
      </c>
      <c r="E6" s="3" t="s">
        <v>14</v>
      </c>
    </row>
    <row r="7" spans="1:6" ht="15.75">
      <c r="A7" s="7" t="s">
        <v>13</v>
      </c>
      <c r="C7" s="10"/>
      <c r="D7" s="11">
        <f>C14</f>
        <v>-28442.340000000004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18</v>
      </c>
      <c r="D9" s="14" t="s">
        <v>0</v>
      </c>
      <c r="E9" s="14" t="s">
        <v>19</v>
      </c>
      <c r="F9" s="14" t="s">
        <v>32</v>
      </c>
    </row>
    <row r="10" spans="1:9" s="16" customFormat="1" ht="30" customHeight="1">
      <c r="A10" s="2">
        <v>1</v>
      </c>
      <c r="B10" s="15" t="s">
        <v>1</v>
      </c>
      <c r="C10" s="27">
        <v>-23692.86</v>
      </c>
      <c r="D10" s="25">
        <v>14227.92</v>
      </c>
      <c r="E10" s="25">
        <v>5219.04</v>
      </c>
      <c r="F10" s="25">
        <f>C10-D10+E10</f>
        <v>-32701.739999999998</v>
      </c>
      <c r="G10" s="3" t="s">
        <v>34</v>
      </c>
      <c r="H10" s="3">
        <v>10.73</v>
      </c>
      <c r="I10" s="24">
        <f>H10*12*H18</f>
        <v>14227.98</v>
      </c>
    </row>
    <row r="11" spans="1:9" s="16" customFormat="1" ht="15.75">
      <c r="A11" s="2">
        <v>2</v>
      </c>
      <c r="B11" s="15" t="s">
        <v>2</v>
      </c>
      <c r="C11" s="27">
        <v>-2523.72</v>
      </c>
      <c r="D11" s="25">
        <v>1763.04</v>
      </c>
      <c r="E11" s="25">
        <v>653.88</v>
      </c>
      <c r="F11" s="25">
        <f>C11-D11+E11</f>
        <v>-3632.88</v>
      </c>
      <c r="G11" s="10" t="s">
        <v>35</v>
      </c>
      <c r="H11" s="3">
        <v>3.2</v>
      </c>
      <c r="I11" s="23">
        <f>H11*12*H18</f>
        <v>4243.200000000001</v>
      </c>
    </row>
    <row r="12" spans="1:9" s="16" customFormat="1" ht="29.25" customHeight="1">
      <c r="A12" s="2">
        <v>3</v>
      </c>
      <c r="B12" s="15" t="s">
        <v>36</v>
      </c>
      <c r="C12" s="27">
        <v>-1017.77</v>
      </c>
      <c r="D12" s="25">
        <v>676.2</v>
      </c>
      <c r="E12" s="25">
        <v>248</v>
      </c>
      <c r="F12" s="25">
        <f>C12-D12+E12</f>
        <v>-1445.97</v>
      </c>
      <c r="G12" s="10" t="s">
        <v>38</v>
      </c>
      <c r="H12" s="3">
        <v>0.6</v>
      </c>
      <c r="I12" s="23">
        <f>H12*12*H18</f>
        <v>795.5999999999999</v>
      </c>
    </row>
    <row r="13" spans="1:9" s="16" customFormat="1" ht="32.25" customHeight="1">
      <c r="A13" s="2">
        <v>4</v>
      </c>
      <c r="B13" s="15" t="s">
        <v>45</v>
      </c>
      <c r="C13" s="27">
        <v>-1207.99</v>
      </c>
      <c r="D13" s="25">
        <v>0</v>
      </c>
      <c r="E13" s="25">
        <v>0</v>
      </c>
      <c r="F13" s="25">
        <f>C13-D13+E13</f>
        <v>-1207.99</v>
      </c>
      <c r="G13" s="10"/>
      <c r="H13" s="3"/>
      <c r="I13" s="23"/>
    </row>
    <row r="14" spans="1:6" ht="19.5" customHeight="1">
      <c r="A14" s="2"/>
      <c r="B14" s="15" t="s">
        <v>3</v>
      </c>
      <c r="C14" s="26">
        <f>SUM(C10:C13)</f>
        <v>-28442.340000000004</v>
      </c>
      <c r="D14" s="26">
        <f>SUM(D10:D13)</f>
        <v>16667.16</v>
      </c>
      <c r="E14" s="26">
        <f>SUM(E10:E13)</f>
        <v>6120.92</v>
      </c>
      <c r="F14" s="26">
        <f>SUM(F10:F13)</f>
        <v>-38988.579999999994</v>
      </c>
    </row>
    <row r="15" ht="11.25" customHeight="1"/>
    <row r="16" spans="1:6" ht="15.75">
      <c r="A16" s="48" t="s">
        <v>20</v>
      </c>
      <c r="B16" s="48"/>
      <c r="C16" s="48"/>
      <c r="D16" s="48"/>
      <c r="E16" s="48"/>
      <c r="F16" s="48"/>
    </row>
    <row r="17" spans="1:8" ht="15.75">
      <c r="A17" s="22"/>
      <c r="B17" s="6"/>
      <c r="C17" s="6"/>
      <c r="D17" s="6"/>
      <c r="E17" s="6"/>
      <c r="F17" s="6"/>
      <c r="H17" s="3" t="s">
        <v>21</v>
      </c>
    </row>
    <row r="18" spans="1:8" ht="33" customHeight="1">
      <c r="A18" s="14" t="s">
        <v>33</v>
      </c>
      <c r="B18" s="49" t="s">
        <v>4</v>
      </c>
      <c r="C18" s="49"/>
      <c r="D18" s="49"/>
      <c r="E18" s="49"/>
      <c r="F18" s="17" t="s">
        <v>10</v>
      </c>
      <c r="G18" s="18"/>
      <c r="H18" s="3">
        <f>D5</f>
        <v>110.5</v>
      </c>
    </row>
    <row r="19" spans="1:10" ht="18" customHeight="1">
      <c r="A19" s="31">
        <v>1</v>
      </c>
      <c r="B19" s="50" t="s">
        <v>5</v>
      </c>
      <c r="C19" s="50"/>
      <c r="D19" s="50"/>
      <c r="E19" s="50"/>
      <c r="F19" s="32">
        <f>I11</f>
        <v>4243.200000000001</v>
      </c>
      <c r="G19" s="10"/>
      <c r="H19" s="3" t="s">
        <v>22</v>
      </c>
      <c r="I19" s="3" t="s">
        <v>23</v>
      </c>
      <c r="J19" s="3" t="s">
        <v>24</v>
      </c>
    </row>
    <row r="20" spans="1:7" ht="18" customHeight="1">
      <c r="A20" s="33">
        <v>2</v>
      </c>
      <c r="B20" s="45" t="s">
        <v>43</v>
      </c>
      <c r="C20" s="45"/>
      <c r="D20" s="45"/>
      <c r="E20" s="45"/>
      <c r="F20" s="34">
        <f>I12</f>
        <v>795.5999999999999</v>
      </c>
      <c r="G20" s="10"/>
    </row>
    <row r="21" spans="1:7" ht="18" customHeight="1">
      <c r="A21" s="33">
        <v>3</v>
      </c>
      <c r="B21" s="45" t="s">
        <v>6</v>
      </c>
      <c r="C21" s="45"/>
      <c r="D21" s="45"/>
      <c r="E21" s="45"/>
      <c r="F21" s="34">
        <f>F22+F23+F24</f>
        <v>0</v>
      </c>
      <c r="G21" s="10"/>
    </row>
    <row r="22" spans="1:7" ht="16.5" customHeight="1">
      <c r="A22" s="33" t="s">
        <v>7</v>
      </c>
      <c r="B22" s="45" t="s">
        <v>25</v>
      </c>
      <c r="C22" s="45"/>
      <c r="D22" s="45"/>
      <c r="E22" s="45"/>
      <c r="F22" s="34">
        <v>0</v>
      </c>
      <c r="G22" s="10"/>
    </row>
    <row r="23" spans="1:7" ht="16.5" customHeight="1">
      <c r="A23" s="33" t="s">
        <v>7</v>
      </c>
      <c r="B23" s="45" t="s">
        <v>26</v>
      </c>
      <c r="C23" s="45"/>
      <c r="D23" s="45"/>
      <c r="E23" s="45"/>
      <c r="F23" s="34">
        <v>0</v>
      </c>
      <c r="G23" s="10"/>
    </row>
    <row r="24" spans="1:7" ht="16.5" customHeight="1">
      <c r="A24" s="33" t="s">
        <v>7</v>
      </c>
      <c r="B24" s="45" t="s">
        <v>27</v>
      </c>
      <c r="C24" s="45"/>
      <c r="D24" s="45"/>
      <c r="E24" s="45"/>
      <c r="F24" s="34">
        <f>F34</f>
        <v>0</v>
      </c>
      <c r="G24" s="10"/>
    </row>
    <row r="25" spans="1:7" ht="17.25" customHeight="1">
      <c r="A25" s="33">
        <v>4</v>
      </c>
      <c r="B25" s="46" t="s">
        <v>37</v>
      </c>
      <c r="C25" s="46"/>
      <c r="D25" s="46"/>
      <c r="E25" s="46"/>
      <c r="F25" s="34">
        <f>D11+D12</f>
        <v>2439.24</v>
      </c>
      <c r="G25" s="10"/>
    </row>
    <row r="26" spans="1:7" s="19" customFormat="1" ht="21" customHeight="1">
      <c r="A26" s="35"/>
      <c r="B26" s="47" t="s">
        <v>8</v>
      </c>
      <c r="C26" s="47"/>
      <c r="D26" s="47"/>
      <c r="E26" s="47"/>
      <c r="F26" s="36">
        <f>F19+F20+F21+F25</f>
        <v>7478.040000000001</v>
      </c>
      <c r="G26" s="7"/>
    </row>
    <row r="28" spans="1:6" ht="18" customHeight="1">
      <c r="A28" s="28" t="s">
        <v>42</v>
      </c>
      <c r="B28" s="28"/>
      <c r="C28" s="28"/>
      <c r="D28" s="28"/>
      <c r="E28" s="28"/>
      <c r="F28" s="1">
        <f>D6+D14-F26</f>
        <v>35897.439999999995</v>
      </c>
    </row>
    <row r="29" spans="1:6" ht="20.25" customHeight="1">
      <c r="A29" s="28" t="s">
        <v>40</v>
      </c>
      <c r="B29" s="28"/>
      <c r="C29" s="28"/>
      <c r="D29" s="28"/>
      <c r="E29" s="28"/>
      <c r="F29" s="1">
        <f>F14</f>
        <v>-38988.579999999994</v>
      </c>
    </row>
    <row r="30" spans="1:6" ht="18" customHeight="1" outlineLevel="1">
      <c r="A30" s="29" t="s">
        <v>41</v>
      </c>
      <c r="B30" s="29"/>
      <c r="C30" s="29"/>
      <c r="D30" s="29"/>
      <c r="E30" s="29"/>
      <c r="F30" s="1">
        <f>F28+F29</f>
        <v>-3091.1399999999994</v>
      </c>
    </row>
    <row r="31" ht="11.25" customHeight="1"/>
    <row r="33" spans="1:6" ht="15.75">
      <c r="A33" s="20" t="s">
        <v>16</v>
      </c>
      <c r="B33" s="20" t="s">
        <v>9</v>
      </c>
      <c r="C33" s="38" t="s">
        <v>28</v>
      </c>
      <c r="D33" s="39"/>
      <c r="E33" s="40"/>
      <c r="F33" s="20" t="s">
        <v>29</v>
      </c>
    </row>
    <row r="34" spans="1:6" ht="27" customHeight="1">
      <c r="A34" s="2"/>
      <c r="B34" s="5"/>
      <c r="C34" s="41"/>
      <c r="D34" s="42"/>
      <c r="E34" s="43"/>
      <c r="F34" s="4"/>
    </row>
    <row r="35" spans="1:6" s="19" customFormat="1" ht="15.75">
      <c r="A35" s="44" t="s">
        <v>30</v>
      </c>
      <c r="B35" s="44"/>
      <c r="C35" s="44"/>
      <c r="D35" s="44"/>
      <c r="E35" s="44"/>
      <c r="F35" s="21">
        <f>SUM(F34:F34)</f>
        <v>0</v>
      </c>
    </row>
  </sheetData>
  <sheetProtection selectLockedCells="1" selectUnlockedCells="1"/>
  <mergeCells count="15">
    <mergeCell ref="A35:E35"/>
    <mergeCell ref="C34:E34"/>
    <mergeCell ref="B26:E26"/>
    <mergeCell ref="B21:E21"/>
    <mergeCell ref="B22:E22"/>
    <mergeCell ref="B23:E23"/>
    <mergeCell ref="B24:E24"/>
    <mergeCell ref="B25:E25"/>
    <mergeCell ref="C33:E33"/>
    <mergeCell ref="A1:F1"/>
    <mergeCell ref="A2:F2"/>
    <mergeCell ref="A16:F16"/>
    <mergeCell ref="B18:E18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F29" sqref="F29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8" t="s">
        <v>47</v>
      </c>
      <c r="B1" s="48"/>
      <c r="C1" s="48"/>
      <c r="D1" s="48"/>
      <c r="E1" s="48"/>
      <c r="F1" s="48"/>
      <c r="G1" s="30"/>
    </row>
    <row r="2" spans="1:8" ht="15.75">
      <c r="A2" s="48" t="s">
        <v>44</v>
      </c>
      <c r="B2" s="48"/>
      <c r="C2" s="48"/>
      <c r="D2" s="48"/>
      <c r="E2" s="48"/>
      <c r="F2" s="48"/>
      <c r="G2" s="7"/>
      <c r="H2" s="8"/>
    </row>
    <row r="3" ht="9" customHeight="1"/>
    <row r="4" spans="1:6" ht="15.75" outlineLevel="1">
      <c r="A4" s="10" t="s">
        <v>39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110.5</v>
      </c>
      <c r="E5" s="10" t="s">
        <v>12</v>
      </c>
      <c r="F5" s="10"/>
    </row>
    <row r="6" spans="1:5" ht="21.75" customHeight="1">
      <c r="A6" s="7" t="s">
        <v>48</v>
      </c>
      <c r="D6" s="3">
        <v>17519.2</v>
      </c>
      <c r="E6" s="3" t="s">
        <v>14</v>
      </c>
    </row>
    <row r="7" spans="1:6" ht="15.75">
      <c r="A7" s="7" t="s">
        <v>49</v>
      </c>
      <c r="C7" s="10"/>
      <c r="D7" s="11">
        <f>C14</f>
        <v>-29973.730000000003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50</v>
      </c>
      <c r="D9" s="14" t="s">
        <v>0</v>
      </c>
      <c r="E9" s="14" t="s">
        <v>19</v>
      </c>
      <c r="F9" s="14" t="s">
        <v>51</v>
      </c>
    </row>
    <row r="10" spans="1:9" s="16" customFormat="1" ht="30" customHeight="1">
      <c r="A10" s="2">
        <v>1</v>
      </c>
      <c r="B10" s="15" t="s">
        <v>1</v>
      </c>
      <c r="C10" s="27">
        <v>-25252.98</v>
      </c>
      <c r="D10" s="25">
        <v>14227.92</v>
      </c>
      <c r="E10" s="25">
        <v>15788.04</v>
      </c>
      <c r="F10" s="25">
        <f>C10-D10+E10</f>
        <v>-23692.86</v>
      </c>
      <c r="G10" s="3" t="s">
        <v>34</v>
      </c>
      <c r="H10" s="3">
        <v>10.73</v>
      </c>
      <c r="I10" s="24">
        <f>H10*12*H18</f>
        <v>14227.98</v>
      </c>
    </row>
    <row r="11" spans="1:9" s="16" customFormat="1" ht="15.75">
      <c r="A11" s="2">
        <v>2</v>
      </c>
      <c r="B11" s="15" t="s">
        <v>2</v>
      </c>
      <c r="C11" s="27">
        <v>-2447.79</v>
      </c>
      <c r="D11" s="25">
        <v>1728.77</v>
      </c>
      <c r="E11" s="25">
        <v>1652.84</v>
      </c>
      <c r="F11" s="25">
        <f>C11-D11+E11</f>
        <v>-2523.7199999999993</v>
      </c>
      <c r="G11" s="10" t="s">
        <v>35</v>
      </c>
      <c r="H11" s="3">
        <v>3.2</v>
      </c>
      <c r="I11" s="23">
        <f>H11*12*H18</f>
        <v>4243.200000000001</v>
      </c>
    </row>
    <row r="12" spans="1:9" s="16" customFormat="1" ht="29.25" customHeight="1">
      <c r="A12" s="2">
        <v>3</v>
      </c>
      <c r="B12" s="15" t="s">
        <v>36</v>
      </c>
      <c r="C12" s="27">
        <v>-1064.97</v>
      </c>
      <c r="D12" s="25">
        <v>676.2</v>
      </c>
      <c r="E12" s="25">
        <v>723.4</v>
      </c>
      <c r="F12" s="25">
        <f>C12-D12+E12</f>
        <v>-1017.7700000000001</v>
      </c>
      <c r="G12" s="10" t="s">
        <v>38</v>
      </c>
      <c r="H12" s="3">
        <v>0.6</v>
      </c>
      <c r="I12" s="23">
        <f>H12*12*H18</f>
        <v>795.5999999999999</v>
      </c>
    </row>
    <row r="13" spans="1:9" s="16" customFormat="1" ht="32.25" customHeight="1">
      <c r="A13" s="2">
        <v>4</v>
      </c>
      <c r="B13" s="15" t="s">
        <v>45</v>
      </c>
      <c r="C13" s="27">
        <v>-1207.99</v>
      </c>
      <c r="D13" s="25">
        <v>0</v>
      </c>
      <c r="E13" s="25">
        <v>0</v>
      </c>
      <c r="F13" s="25">
        <f>C13-D13+E13</f>
        <v>-1207.99</v>
      </c>
      <c r="G13" s="10"/>
      <c r="H13" s="3"/>
      <c r="I13" s="23"/>
    </row>
    <row r="14" spans="1:6" ht="19.5" customHeight="1">
      <c r="A14" s="2"/>
      <c r="B14" s="15" t="s">
        <v>3</v>
      </c>
      <c r="C14" s="26">
        <f>SUM(C10:C13)</f>
        <v>-29973.730000000003</v>
      </c>
      <c r="D14" s="26">
        <f>SUM(D10:D13)</f>
        <v>16632.89</v>
      </c>
      <c r="E14" s="26">
        <f>SUM(E10:E13)</f>
        <v>18164.280000000002</v>
      </c>
      <c r="F14" s="26">
        <f>SUM(F10:F13)</f>
        <v>-28442.340000000004</v>
      </c>
    </row>
    <row r="15" ht="11.25" customHeight="1"/>
    <row r="16" spans="1:6" ht="15.75">
      <c r="A16" s="48" t="s">
        <v>20</v>
      </c>
      <c r="B16" s="48"/>
      <c r="C16" s="48"/>
      <c r="D16" s="48"/>
      <c r="E16" s="48"/>
      <c r="F16" s="48"/>
    </row>
    <row r="17" spans="1:8" ht="15.75">
      <c r="A17" s="30"/>
      <c r="B17" s="30"/>
      <c r="C17" s="30"/>
      <c r="D17" s="30"/>
      <c r="E17" s="30"/>
      <c r="F17" s="30"/>
      <c r="H17" s="3" t="s">
        <v>21</v>
      </c>
    </row>
    <row r="18" spans="1:8" ht="33" customHeight="1">
      <c r="A18" s="14" t="s">
        <v>33</v>
      </c>
      <c r="B18" s="49" t="s">
        <v>4</v>
      </c>
      <c r="C18" s="49"/>
      <c r="D18" s="49"/>
      <c r="E18" s="49"/>
      <c r="F18" s="17" t="s">
        <v>10</v>
      </c>
      <c r="G18" s="18"/>
      <c r="H18" s="3">
        <f>D5</f>
        <v>110.5</v>
      </c>
    </row>
    <row r="19" spans="1:10" ht="18" customHeight="1">
      <c r="A19" s="31">
        <v>1</v>
      </c>
      <c r="B19" s="50" t="s">
        <v>5</v>
      </c>
      <c r="C19" s="50"/>
      <c r="D19" s="50"/>
      <c r="E19" s="50"/>
      <c r="F19" s="32">
        <f>I11</f>
        <v>4243.200000000001</v>
      </c>
      <c r="G19" s="10"/>
      <c r="H19" s="3" t="s">
        <v>22</v>
      </c>
      <c r="I19" s="3" t="s">
        <v>23</v>
      </c>
      <c r="J19" s="3" t="s">
        <v>24</v>
      </c>
    </row>
    <row r="20" spans="1:7" ht="18" customHeight="1">
      <c r="A20" s="33">
        <v>2</v>
      </c>
      <c r="B20" s="45" t="s">
        <v>43</v>
      </c>
      <c r="C20" s="45"/>
      <c r="D20" s="45"/>
      <c r="E20" s="45"/>
      <c r="F20" s="34">
        <f>I12</f>
        <v>795.5999999999999</v>
      </c>
      <c r="G20" s="10"/>
    </row>
    <row r="21" spans="1:7" ht="18" customHeight="1">
      <c r="A21" s="33">
        <v>3</v>
      </c>
      <c r="B21" s="45" t="s">
        <v>6</v>
      </c>
      <c r="C21" s="45"/>
      <c r="D21" s="45"/>
      <c r="E21" s="45"/>
      <c r="F21" s="34">
        <f>F22+F23+F24</f>
        <v>0</v>
      </c>
      <c r="G21" s="10"/>
    </row>
    <row r="22" spans="1:7" ht="16.5" customHeight="1">
      <c r="A22" s="33" t="s">
        <v>7</v>
      </c>
      <c r="B22" s="45" t="s">
        <v>25</v>
      </c>
      <c r="C22" s="45"/>
      <c r="D22" s="45"/>
      <c r="E22" s="45"/>
      <c r="F22" s="34">
        <v>0</v>
      </c>
      <c r="G22" s="10"/>
    </row>
    <row r="23" spans="1:7" ht="16.5" customHeight="1">
      <c r="A23" s="33" t="s">
        <v>7</v>
      </c>
      <c r="B23" s="45" t="s">
        <v>26</v>
      </c>
      <c r="C23" s="45"/>
      <c r="D23" s="45"/>
      <c r="E23" s="45"/>
      <c r="F23" s="34">
        <v>0</v>
      </c>
      <c r="G23" s="10"/>
    </row>
    <row r="24" spans="1:7" ht="16.5" customHeight="1">
      <c r="A24" s="33" t="s">
        <v>7</v>
      </c>
      <c r="B24" s="45" t="s">
        <v>27</v>
      </c>
      <c r="C24" s="45"/>
      <c r="D24" s="45"/>
      <c r="E24" s="45"/>
      <c r="F24" s="34">
        <f>F34</f>
        <v>0</v>
      </c>
      <c r="G24" s="10"/>
    </row>
    <row r="25" spans="1:7" ht="17.25" customHeight="1">
      <c r="A25" s="33">
        <v>4</v>
      </c>
      <c r="B25" s="46" t="s">
        <v>37</v>
      </c>
      <c r="C25" s="46"/>
      <c r="D25" s="46"/>
      <c r="E25" s="46"/>
      <c r="F25" s="34">
        <f>D11+D12</f>
        <v>2404.9700000000003</v>
      </c>
      <c r="G25" s="10"/>
    </row>
    <row r="26" spans="1:7" s="19" customFormat="1" ht="21" customHeight="1">
      <c r="A26" s="35"/>
      <c r="B26" s="47" t="s">
        <v>8</v>
      </c>
      <c r="C26" s="47"/>
      <c r="D26" s="47"/>
      <c r="E26" s="47"/>
      <c r="F26" s="36">
        <f>F19+F20+F21+F25</f>
        <v>7443.770000000001</v>
      </c>
      <c r="G26" s="7"/>
    </row>
    <row r="28" spans="1:6" ht="18" customHeight="1">
      <c r="A28" s="28" t="s">
        <v>52</v>
      </c>
      <c r="B28" s="28"/>
      <c r="C28" s="28"/>
      <c r="D28" s="28"/>
      <c r="E28" s="28"/>
      <c r="F28" s="1">
        <f>D6+D14-F26</f>
        <v>26708.319999999996</v>
      </c>
    </row>
    <row r="29" spans="1:6" ht="20.25" customHeight="1">
      <c r="A29" s="28" t="s">
        <v>53</v>
      </c>
      <c r="B29" s="28"/>
      <c r="C29" s="28"/>
      <c r="D29" s="28"/>
      <c r="E29" s="28"/>
      <c r="F29" s="1">
        <f>F14</f>
        <v>-28442.340000000004</v>
      </c>
    </row>
    <row r="30" spans="1:6" ht="18" customHeight="1" outlineLevel="1">
      <c r="A30" s="29" t="s">
        <v>41</v>
      </c>
      <c r="B30" s="29"/>
      <c r="C30" s="29"/>
      <c r="D30" s="29"/>
      <c r="E30" s="29"/>
      <c r="F30" s="1">
        <f>F28+F29</f>
        <v>-1734.0200000000077</v>
      </c>
    </row>
    <row r="31" ht="11.25" customHeight="1"/>
    <row r="33" spans="1:6" ht="15.75">
      <c r="A33" s="20" t="s">
        <v>16</v>
      </c>
      <c r="B33" s="20" t="s">
        <v>9</v>
      </c>
      <c r="C33" s="38" t="s">
        <v>28</v>
      </c>
      <c r="D33" s="39"/>
      <c r="E33" s="40"/>
      <c r="F33" s="20" t="s">
        <v>29</v>
      </c>
    </row>
    <row r="34" spans="1:6" ht="27" customHeight="1">
      <c r="A34" s="2"/>
      <c r="B34" s="5"/>
      <c r="C34" s="41"/>
      <c r="D34" s="42"/>
      <c r="E34" s="43"/>
      <c r="F34" s="4"/>
    </row>
    <row r="35" spans="1:6" s="19" customFormat="1" ht="15.75">
      <c r="A35" s="44" t="s">
        <v>30</v>
      </c>
      <c r="B35" s="44"/>
      <c r="C35" s="44"/>
      <c r="D35" s="44"/>
      <c r="E35" s="44"/>
      <c r="F35" s="21">
        <f>SUM(F34:F34)</f>
        <v>0</v>
      </c>
    </row>
  </sheetData>
  <sheetProtection/>
  <mergeCells count="15"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2017-09-25T10:42:20Z</cp:lastPrinted>
  <dcterms:created xsi:type="dcterms:W3CDTF">2015-10-12T10:40:12Z</dcterms:created>
  <dcterms:modified xsi:type="dcterms:W3CDTF">2018-03-20T15:32:46Z</dcterms:modified>
  <cp:category/>
  <cp:version/>
  <cp:contentType/>
  <cp:contentStatus/>
</cp:coreProperties>
</file>