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'2015'!$A$1:$F$30</definedName>
  </definedNames>
  <calcPr fullCalcOnLoad="1" refMode="R1C1"/>
</workbook>
</file>

<file path=xl/sharedStrings.xml><?xml version="1.0" encoding="utf-8"?>
<sst xmlns="http://schemas.openxmlformats.org/spreadsheetml/2006/main" count="202" uniqueCount="69">
  <si>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</si>
  <si>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</si>
  <si>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</si>
  <si>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</si>
  <si>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</si>
  <si>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</si>
  <si>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</si>
  <si>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</si>
  <si>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</si>
  <si>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</si>
  <si>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</si>
  <si>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</si>
  <si>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</si>
  <si>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</si>
  <si>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</si>
  <si>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</si>
  <si>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</si>
  <si>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</si>
  <si>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</si>
  <si>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</si>
  <si>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</si>
  <si>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</si>
  <si>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</si>
  <si>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</si>
  <si>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</si>
  <si>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</si>
  <si>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</si>
  <si>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</si>
  <si>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</si>
  <si>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</si>
  <si>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</si>
  <si>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</si>
  <si>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</si>
  <si>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</si>
  <si>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</si>
  <si>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</si>
  <si>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</si>
  <si>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</si>
  <si>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</si>
  <si>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В управлении ООО «УК Старый Город» - с     года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</si>
  <si>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</si>
  <si>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</si>
  <si>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</si>
  <si>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Вывоз КГМ</t>
  </si>
  <si>
    <t>Ул. Р.Люксембург, д. 16-16а</t>
  </si>
  <si>
    <t>Остаток на 01.01.2015г.</t>
  </si>
  <si>
    <t>Персонифицированный учет МКД  за  2014 г.</t>
  </si>
  <si>
    <t>Остаток на 01.01.2014г.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</si>
  <si>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</si>
  <si>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</si>
  <si>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</si>
  <si>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</si>
  <si>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</si>
  <si>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</si>
  <si>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>Остаток на 01.01.2016г.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</si>
  <si>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</si>
  <si>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</si>
  <si>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</si>
  <si>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</si>
  <si>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</si>
  <si>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</si>
  <si>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>Остаток на 01.01.2017г.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</si>
  <si>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</si>
  <si>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</si>
  <si>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</si>
  <si>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</si>
  <si>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</si>
  <si>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</si>
  <si>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 xml:space="preserve">Обследование чердачных, подвальных и лест. клеток  на предмет утечки трубопроводов.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</si>
</sst>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/>
    </xf>
    <xf numFmtId="14" fontId="42" fillId="33" borderId="11" xfId="0" applyNumberFormat="1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left" vertical="center" wrapText="1"/>
    </xf>
    <xf numFmtId="0" fontId="42" fillId="33" borderId="21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3">
      <selection activeCell="F28" sqref="F28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1" t="s">
        <v>60</v>
      </c>
      <c r="B1" s="51"/>
      <c r="C1" s="51"/>
      <c r="D1" s="51"/>
      <c r="E1" s="51"/>
      <c r="F1" s="51"/>
      <c r="G1" s="37"/>
    </row>
    <row r="2" spans="1:8" ht="15.75">
      <c r="A2" s="51" t="s">
        <v>44</v>
      </c>
      <c r="B2" s="51"/>
      <c r="C2" s="51"/>
      <c r="D2" s="51"/>
      <c r="E2" s="51"/>
      <c r="F2" s="51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137.8</v>
      </c>
      <c r="E5" s="10" t="s">
        <v>12</v>
      </c>
      <c r="F5" s="10"/>
    </row>
    <row r="6" spans="1:5" ht="16.5" customHeight="1" collapsed="1">
      <c r="A6" s="7" t="s">
        <v>61</v>
      </c>
      <c r="D6" s="23">
        <f>'2016'!F27</f>
        <v>32233.659999999996</v>
      </c>
      <c r="E6" s="3" t="s">
        <v>14</v>
      </c>
    </row>
    <row r="7" spans="1:6" ht="15.75">
      <c r="A7" s="7" t="s">
        <v>62</v>
      </c>
      <c r="C7" s="10"/>
      <c r="D7" s="11">
        <f>C13</f>
        <v>-1445.9899999999996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63</v>
      </c>
      <c r="D9" s="14" t="s">
        <v>0</v>
      </c>
      <c r="E9" s="14" t="s">
        <v>19</v>
      </c>
      <c r="F9" s="14" t="s">
        <v>64</v>
      </c>
    </row>
    <row r="10" spans="1:9" s="16" customFormat="1" ht="30" customHeight="1">
      <c r="A10" s="2">
        <v>1</v>
      </c>
      <c r="B10" s="15" t="s">
        <v>1</v>
      </c>
      <c r="C10" s="27">
        <v>-1217.0499999999993</v>
      </c>
      <c r="D10" s="25">
        <v>13625.64</v>
      </c>
      <c r="E10" s="25">
        <v>12405.3</v>
      </c>
      <c r="F10" s="25">
        <f>C10-D10+E10</f>
        <v>-2437.3899999999994</v>
      </c>
      <c r="G10" s="3" t="s">
        <v>34</v>
      </c>
      <c r="H10" s="3">
        <v>8.24</v>
      </c>
      <c r="I10" s="24">
        <f>H10*12*H17</f>
        <v>13625.664</v>
      </c>
    </row>
    <row r="11" spans="1:9" s="16" customFormat="1" ht="15.75">
      <c r="A11" s="2">
        <v>2</v>
      </c>
      <c r="B11" s="15" t="s">
        <v>2</v>
      </c>
      <c r="C11" s="27">
        <v>-153.61000000000013</v>
      </c>
      <c r="D11" s="25">
        <v>1719.72</v>
      </c>
      <c r="E11" s="25">
        <v>1565.7</v>
      </c>
      <c r="F11" s="25">
        <f>C11-D11+E11</f>
        <v>-307.6300000000001</v>
      </c>
      <c r="G11" s="10" t="s">
        <v>35</v>
      </c>
      <c r="H11" s="3">
        <v>3.2</v>
      </c>
      <c r="I11" s="23">
        <f>H11*12*H17</f>
        <v>5291.520000000001</v>
      </c>
    </row>
    <row r="12" spans="1:9" s="16" customFormat="1" ht="29.25" customHeight="1">
      <c r="A12" s="2">
        <v>3</v>
      </c>
      <c r="B12" s="15" t="s">
        <v>36</v>
      </c>
      <c r="C12" s="27">
        <v>-75.33000000000015</v>
      </c>
      <c r="D12" s="25">
        <v>843.36</v>
      </c>
      <c r="E12" s="25">
        <v>767.81</v>
      </c>
      <c r="F12" s="25">
        <f>C12-D12+E12</f>
        <v>-150.88000000000022</v>
      </c>
      <c r="G12" s="10" t="s">
        <v>38</v>
      </c>
      <c r="H12" s="3">
        <v>0.6</v>
      </c>
      <c r="I12" s="23">
        <f>H12*12*H17</f>
        <v>992.16</v>
      </c>
    </row>
    <row r="13" spans="1:6" ht="19.5" customHeight="1">
      <c r="A13" s="2"/>
      <c r="B13" s="15" t="s">
        <v>3</v>
      </c>
      <c r="C13" s="26">
        <f>SUM(C10:C12)</f>
        <v>-1445.9899999999996</v>
      </c>
      <c r="D13" s="26">
        <f>SUM(D10:D12)</f>
        <v>16188.72</v>
      </c>
      <c r="E13" s="26">
        <f>SUM(E10:E12)</f>
        <v>14738.81</v>
      </c>
      <c r="F13" s="26">
        <f>SUM(F10:F12)</f>
        <v>-2895.8999999999996</v>
      </c>
    </row>
    <row r="14" ht="11.25" customHeight="1"/>
    <row r="15" spans="1:8" ht="15.75">
      <c r="A15" s="51" t="s">
        <v>20</v>
      </c>
      <c r="B15" s="51"/>
      <c r="C15" s="51"/>
      <c r="D15" s="51"/>
      <c r="E15" s="51"/>
      <c r="F15" s="51"/>
      <c r="H15" s="55" t="s">
        <v>67</v>
      </c>
    </row>
    <row r="16" spans="1:8" ht="15.75">
      <c r="A16" s="37"/>
      <c r="B16" s="37"/>
      <c r="C16" s="37"/>
      <c r="D16" s="37"/>
      <c r="E16" s="37"/>
      <c r="F16" s="37"/>
      <c r="H16" s="3" t="s">
        <v>21</v>
      </c>
    </row>
    <row r="17" spans="1:8" ht="33" customHeight="1">
      <c r="A17" s="14" t="s">
        <v>33</v>
      </c>
      <c r="B17" s="52" t="s">
        <v>4</v>
      </c>
      <c r="C17" s="52"/>
      <c r="D17" s="52"/>
      <c r="E17" s="52"/>
      <c r="F17" s="17" t="s">
        <v>10</v>
      </c>
      <c r="G17" s="18"/>
      <c r="H17" s="3">
        <f>D5</f>
        <v>137.8</v>
      </c>
    </row>
    <row r="18" spans="1:10" ht="18" customHeight="1">
      <c r="A18" s="30">
        <v>1</v>
      </c>
      <c r="B18" s="53" t="s">
        <v>5</v>
      </c>
      <c r="C18" s="53"/>
      <c r="D18" s="53"/>
      <c r="E18" s="54"/>
      <c r="F18" s="4">
        <f>I11</f>
        <v>5291.520000000001</v>
      </c>
      <c r="G18" s="10"/>
      <c r="H18" s="3" t="s">
        <v>22</v>
      </c>
      <c r="I18" s="3" t="s">
        <v>23</v>
      </c>
      <c r="J18" s="3" t="s">
        <v>24</v>
      </c>
    </row>
    <row r="19" spans="1:7" ht="18" customHeight="1">
      <c r="A19" s="32">
        <v>2</v>
      </c>
      <c r="B19" s="46" t="s">
        <v>43</v>
      </c>
      <c r="C19" s="46"/>
      <c r="D19" s="46"/>
      <c r="E19" s="47"/>
      <c r="F19" s="4">
        <f>I12</f>
        <v>992.16</v>
      </c>
      <c r="G19" s="10"/>
    </row>
    <row r="20" spans="1:7" ht="18" customHeight="1">
      <c r="A20" s="32">
        <v>3</v>
      </c>
      <c r="B20" s="46" t="s">
        <v>6</v>
      </c>
      <c r="C20" s="46"/>
      <c r="D20" s="46"/>
      <c r="E20" s="47"/>
      <c r="F20" s="4">
        <f>F21+F22+F23</f>
        <v>377</v>
      </c>
      <c r="G20" s="10"/>
    </row>
    <row r="21" spans="1:7" ht="16.5" customHeight="1">
      <c r="A21" s="32" t="s">
        <v>7</v>
      </c>
      <c r="B21" s="46" t="s">
        <v>25</v>
      </c>
      <c r="C21" s="46"/>
      <c r="D21" s="46"/>
      <c r="E21" s="47"/>
      <c r="F21" s="4">
        <f>F33</f>
        <v>377</v>
      </c>
      <c r="G21" s="10"/>
    </row>
    <row r="22" spans="1:7" ht="16.5" customHeight="1">
      <c r="A22" s="32" t="s">
        <v>7</v>
      </c>
      <c r="B22" s="46" t="s">
        <v>26</v>
      </c>
      <c r="C22" s="46"/>
      <c r="D22" s="46"/>
      <c r="E22" s="47"/>
      <c r="F22" s="4">
        <v>0</v>
      </c>
      <c r="G22" s="10"/>
    </row>
    <row r="23" spans="1:7" ht="16.5" customHeight="1">
      <c r="A23" s="32" t="s">
        <v>7</v>
      </c>
      <c r="B23" s="46" t="s">
        <v>27</v>
      </c>
      <c r="C23" s="46"/>
      <c r="D23" s="46"/>
      <c r="E23" s="47"/>
      <c r="F23" s="4">
        <v>0</v>
      </c>
      <c r="G23" s="10"/>
    </row>
    <row r="24" spans="1:7" ht="17.25" customHeight="1">
      <c r="A24" s="32">
        <v>4</v>
      </c>
      <c r="B24" s="48" t="s">
        <v>37</v>
      </c>
      <c r="C24" s="48"/>
      <c r="D24" s="48"/>
      <c r="E24" s="49"/>
      <c r="F24" s="4">
        <f>D11+D12</f>
        <v>2563.08</v>
      </c>
      <c r="G24" s="10"/>
    </row>
    <row r="25" spans="1:7" s="19" customFormat="1" ht="21" customHeight="1">
      <c r="A25" s="34"/>
      <c r="B25" s="50" t="s">
        <v>8</v>
      </c>
      <c r="C25" s="50"/>
      <c r="D25" s="50"/>
      <c r="E25" s="50"/>
      <c r="F25" s="38">
        <f>F18+F19+F20+F24</f>
        <v>9223.760000000002</v>
      </c>
      <c r="G25" s="7"/>
    </row>
    <row r="27" spans="1:6" ht="18" customHeight="1">
      <c r="A27" s="28" t="s">
        <v>65</v>
      </c>
      <c r="B27" s="28"/>
      <c r="C27" s="28"/>
      <c r="D27" s="28"/>
      <c r="E27" s="28"/>
      <c r="F27" s="1">
        <f>D6+D13-F25</f>
        <v>39198.619999999995</v>
      </c>
    </row>
    <row r="28" spans="1:6" ht="20.25" customHeight="1">
      <c r="A28" s="28" t="s">
        <v>66</v>
      </c>
      <c r="B28" s="28"/>
      <c r="C28" s="28"/>
      <c r="D28" s="28"/>
      <c r="E28" s="28"/>
      <c r="F28" s="1">
        <f>F13</f>
        <v>-2895.8999999999996</v>
      </c>
    </row>
    <row r="29" spans="1:6" ht="18" customHeight="1" outlineLevel="1">
      <c r="A29" s="29" t="s">
        <v>41</v>
      </c>
      <c r="B29" s="29"/>
      <c r="C29" s="29"/>
      <c r="D29" s="29"/>
      <c r="E29" s="29"/>
      <c r="F29" s="1">
        <f>F27+F28</f>
        <v>36302.719999999994</v>
      </c>
    </row>
    <row r="30" ht="11.25" customHeight="1"/>
    <row r="32" spans="1:6" ht="15.75">
      <c r="A32" s="20" t="s">
        <v>16</v>
      </c>
      <c r="B32" s="20" t="s">
        <v>9</v>
      </c>
      <c r="C32" s="39" t="s">
        <v>28</v>
      </c>
      <c r="D32" s="40"/>
      <c r="E32" s="41"/>
      <c r="F32" s="20" t="s">
        <v>29</v>
      </c>
    </row>
    <row r="33" spans="1:6" ht="48.75" customHeight="1">
      <c r="A33" s="2"/>
      <c r="B33" s="56">
        <v>42891</v>
      </c>
      <c r="C33" s="57" t="s">
        <v>68</v>
      </c>
      <c r="D33" s="58"/>
      <c r="E33" s="59"/>
      <c r="F33" s="60">
        <v>377</v>
      </c>
    </row>
    <row r="34" spans="1:6" s="19" customFormat="1" ht="15.75">
      <c r="A34" s="45" t="s">
        <v>30</v>
      </c>
      <c r="B34" s="45"/>
      <c r="C34" s="45"/>
      <c r="D34" s="45"/>
      <c r="E34" s="45"/>
      <c r="F34" s="21">
        <f>SUM(F33:F33)</f>
        <v>377</v>
      </c>
    </row>
  </sheetData>
  <sheetProtection/>
  <mergeCells count="15">
    <mergeCell ref="A1:F1"/>
    <mergeCell ref="A2:F2"/>
    <mergeCell ref="A15:F15"/>
    <mergeCell ref="B17:E17"/>
    <mergeCell ref="B18:E18"/>
    <mergeCell ref="B19:E19"/>
    <mergeCell ref="C32:E32"/>
    <mergeCell ref="C33:E33"/>
    <mergeCell ref="A34:E34"/>
    <mergeCell ref="B20:E20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6" sqref="D6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1" t="s">
        <v>53</v>
      </c>
      <c r="B1" s="51"/>
      <c r="C1" s="51"/>
      <c r="D1" s="51"/>
      <c r="E1" s="51"/>
      <c r="F1" s="51"/>
      <c r="G1" s="36"/>
    </row>
    <row r="2" spans="1:8" ht="15.75">
      <c r="A2" s="51" t="s">
        <v>44</v>
      </c>
      <c r="B2" s="51"/>
      <c r="C2" s="51"/>
      <c r="D2" s="51"/>
      <c r="E2" s="51"/>
      <c r="F2" s="51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137.8</v>
      </c>
      <c r="E5" s="10" t="s">
        <v>12</v>
      </c>
      <c r="F5" s="10"/>
    </row>
    <row r="6" spans="1:5" ht="16.5" customHeight="1" collapsed="1">
      <c r="A6" s="7" t="s">
        <v>54</v>
      </c>
      <c r="D6" s="23">
        <f>'2015'!F27</f>
        <v>24891.699999999997</v>
      </c>
      <c r="E6" s="3" t="s">
        <v>14</v>
      </c>
    </row>
    <row r="7" spans="1:6" ht="15.75">
      <c r="A7" s="7" t="s">
        <v>55</v>
      </c>
      <c r="C7" s="10"/>
      <c r="D7" s="11">
        <f>C13</f>
        <v>-3762.2999999999993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56</v>
      </c>
      <c r="D9" s="14" t="s">
        <v>0</v>
      </c>
      <c r="E9" s="14" t="s">
        <v>19</v>
      </c>
      <c r="F9" s="14" t="s">
        <v>57</v>
      </c>
    </row>
    <row r="10" spans="1:9" s="16" customFormat="1" ht="30" customHeight="1">
      <c r="A10" s="2">
        <v>1</v>
      </c>
      <c r="B10" s="15" t="s">
        <v>1</v>
      </c>
      <c r="C10" s="27">
        <v>-3166.619999999999</v>
      </c>
      <c r="D10" s="25">
        <v>13625.64</v>
      </c>
      <c r="E10" s="25">
        <v>15575.21</v>
      </c>
      <c r="F10" s="25">
        <f>C10-D10+E10</f>
        <v>-1217.0499999999993</v>
      </c>
      <c r="G10" s="3" t="s">
        <v>34</v>
      </c>
      <c r="H10" s="3">
        <v>8.24</v>
      </c>
      <c r="I10" s="24">
        <f>H10*12*H17</f>
        <v>13625.664</v>
      </c>
    </row>
    <row r="11" spans="1:9" s="16" customFormat="1" ht="15.75">
      <c r="A11" s="2">
        <v>2</v>
      </c>
      <c r="B11" s="15" t="s">
        <v>2</v>
      </c>
      <c r="C11" s="27">
        <v>-399.6600000000003</v>
      </c>
      <c r="D11" s="25">
        <v>1719.72</v>
      </c>
      <c r="E11" s="25">
        <v>1965.77</v>
      </c>
      <c r="F11" s="25">
        <f>C11-D11+E11</f>
        <v>-153.61000000000013</v>
      </c>
      <c r="G11" s="10" t="s">
        <v>35</v>
      </c>
      <c r="H11" s="3">
        <v>3.2</v>
      </c>
      <c r="I11" s="23">
        <f>H11*12*H17</f>
        <v>5291.520000000001</v>
      </c>
    </row>
    <row r="12" spans="1:9" s="16" customFormat="1" ht="29.25" customHeight="1">
      <c r="A12" s="2">
        <v>3</v>
      </c>
      <c r="B12" s="15" t="s">
        <v>36</v>
      </c>
      <c r="C12" s="27">
        <v>-196.01999999999998</v>
      </c>
      <c r="D12" s="25">
        <v>843.36</v>
      </c>
      <c r="E12" s="25">
        <v>964.05</v>
      </c>
      <c r="F12" s="25">
        <f>C12-D12+E12</f>
        <v>-75.33000000000015</v>
      </c>
      <c r="G12" s="10" t="s">
        <v>38</v>
      </c>
      <c r="H12" s="3">
        <v>0.6</v>
      </c>
      <c r="I12" s="23">
        <f>H12*12*H17</f>
        <v>992.16</v>
      </c>
    </row>
    <row r="13" spans="1:6" ht="19.5" customHeight="1">
      <c r="A13" s="2"/>
      <c r="B13" s="15" t="s">
        <v>3</v>
      </c>
      <c r="C13" s="26">
        <f>SUM(C10:C12)</f>
        <v>-3762.2999999999993</v>
      </c>
      <c r="D13" s="26">
        <f>SUM(D10:D12)</f>
        <v>16188.72</v>
      </c>
      <c r="E13" s="26">
        <f>SUM(E10:E12)</f>
        <v>18505.03</v>
      </c>
      <c r="F13" s="26">
        <f>SUM(F10:F12)</f>
        <v>-1445.9899999999996</v>
      </c>
    </row>
    <row r="14" ht="11.25" customHeight="1"/>
    <row r="15" spans="1:6" ht="15.75">
      <c r="A15" s="51" t="s">
        <v>20</v>
      </c>
      <c r="B15" s="51"/>
      <c r="C15" s="51"/>
      <c r="D15" s="51"/>
      <c r="E15" s="51"/>
      <c r="F15" s="51"/>
    </row>
    <row r="16" spans="1:8" ht="15.75">
      <c r="A16" s="36"/>
      <c r="B16" s="36"/>
      <c r="C16" s="36"/>
      <c r="D16" s="36"/>
      <c r="E16" s="36"/>
      <c r="F16" s="36"/>
      <c r="H16" s="3" t="s">
        <v>21</v>
      </c>
    </row>
    <row r="17" spans="1:8" ht="33" customHeight="1">
      <c r="A17" s="14" t="s">
        <v>33</v>
      </c>
      <c r="B17" s="52" t="s">
        <v>4</v>
      </c>
      <c r="C17" s="52"/>
      <c r="D17" s="52"/>
      <c r="E17" s="52"/>
      <c r="F17" s="17" t="s">
        <v>10</v>
      </c>
      <c r="G17" s="18"/>
      <c r="H17" s="3">
        <f>D5</f>
        <v>137.8</v>
      </c>
    </row>
    <row r="18" spans="1:10" ht="18" customHeight="1">
      <c r="A18" s="30">
        <v>1</v>
      </c>
      <c r="B18" s="53" t="s">
        <v>5</v>
      </c>
      <c r="C18" s="53"/>
      <c r="D18" s="53"/>
      <c r="E18" s="54"/>
      <c r="F18" s="4">
        <f>I11</f>
        <v>5291.520000000001</v>
      </c>
      <c r="G18" s="10"/>
      <c r="H18" s="3" t="s">
        <v>22</v>
      </c>
      <c r="I18" s="3" t="s">
        <v>23</v>
      </c>
      <c r="J18" s="3" t="s">
        <v>24</v>
      </c>
    </row>
    <row r="19" spans="1:7" ht="18" customHeight="1">
      <c r="A19" s="32">
        <v>2</v>
      </c>
      <c r="B19" s="46" t="s">
        <v>43</v>
      </c>
      <c r="C19" s="46"/>
      <c r="D19" s="46"/>
      <c r="E19" s="47"/>
      <c r="F19" s="4">
        <f>I12</f>
        <v>992.16</v>
      </c>
      <c r="G19" s="10"/>
    </row>
    <row r="20" spans="1:7" ht="18" customHeight="1">
      <c r="A20" s="32">
        <v>3</v>
      </c>
      <c r="B20" s="46" t="s">
        <v>6</v>
      </c>
      <c r="C20" s="46"/>
      <c r="D20" s="46"/>
      <c r="E20" s="47"/>
      <c r="F20" s="4">
        <f>F21+F22+F23</f>
        <v>0</v>
      </c>
      <c r="G20" s="10"/>
    </row>
    <row r="21" spans="1:7" ht="16.5" customHeight="1">
      <c r="A21" s="32" t="s">
        <v>7</v>
      </c>
      <c r="B21" s="46" t="s">
        <v>25</v>
      </c>
      <c r="C21" s="46"/>
      <c r="D21" s="46"/>
      <c r="E21" s="47"/>
      <c r="F21" s="4">
        <v>0</v>
      </c>
      <c r="G21" s="10"/>
    </row>
    <row r="22" spans="1:7" ht="16.5" customHeight="1">
      <c r="A22" s="32" t="s">
        <v>7</v>
      </c>
      <c r="B22" s="46" t="s">
        <v>26</v>
      </c>
      <c r="C22" s="46"/>
      <c r="D22" s="46"/>
      <c r="E22" s="47"/>
      <c r="F22" s="4">
        <v>0</v>
      </c>
      <c r="G22" s="10"/>
    </row>
    <row r="23" spans="1:7" ht="16.5" customHeight="1">
      <c r="A23" s="32" t="s">
        <v>7</v>
      </c>
      <c r="B23" s="46" t="s">
        <v>27</v>
      </c>
      <c r="C23" s="46"/>
      <c r="D23" s="46"/>
      <c r="E23" s="47"/>
      <c r="F23" s="4">
        <f>F33</f>
        <v>0</v>
      </c>
      <c r="G23" s="10"/>
    </row>
    <row r="24" spans="1:7" ht="17.25" customHeight="1">
      <c r="A24" s="32">
        <v>4</v>
      </c>
      <c r="B24" s="48" t="s">
        <v>37</v>
      </c>
      <c r="C24" s="48"/>
      <c r="D24" s="48"/>
      <c r="E24" s="49"/>
      <c r="F24" s="4">
        <f>D11+D12</f>
        <v>2563.08</v>
      </c>
      <c r="G24" s="10"/>
    </row>
    <row r="25" spans="1:7" s="19" customFormat="1" ht="21" customHeight="1">
      <c r="A25" s="34"/>
      <c r="B25" s="50" t="s">
        <v>8</v>
      </c>
      <c r="C25" s="50"/>
      <c r="D25" s="50"/>
      <c r="E25" s="50"/>
      <c r="F25" s="38">
        <f>F18+F19+F20+F24</f>
        <v>8846.760000000002</v>
      </c>
      <c r="G25" s="7"/>
    </row>
    <row r="27" spans="1:6" ht="18" customHeight="1">
      <c r="A27" s="28" t="s">
        <v>58</v>
      </c>
      <c r="B27" s="28"/>
      <c r="C27" s="28"/>
      <c r="D27" s="28"/>
      <c r="E27" s="28"/>
      <c r="F27" s="1">
        <f>D6+D13-F25</f>
        <v>32233.659999999996</v>
      </c>
    </row>
    <row r="28" spans="1:6" ht="20.25" customHeight="1">
      <c r="A28" s="28" t="s">
        <v>59</v>
      </c>
      <c r="B28" s="28"/>
      <c r="C28" s="28"/>
      <c r="D28" s="28"/>
      <c r="E28" s="28"/>
      <c r="F28" s="1">
        <f>F13</f>
        <v>-1445.9899999999996</v>
      </c>
    </row>
    <row r="29" spans="1:6" ht="18" customHeight="1" outlineLevel="1">
      <c r="A29" s="29" t="s">
        <v>41</v>
      </c>
      <c r="B29" s="29"/>
      <c r="C29" s="29"/>
      <c r="D29" s="29"/>
      <c r="E29" s="29"/>
      <c r="F29" s="1">
        <f>F27+F28</f>
        <v>30787.67</v>
      </c>
    </row>
    <row r="30" ht="11.25" customHeight="1"/>
    <row r="32" spans="1:6" ht="15.75">
      <c r="A32" s="20" t="s">
        <v>16</v>
      </c>
      <c r="B32" s="20" t="s">
        <v>9</v>
      </c>
      <c r="C32" s="39" t="s">
        <v>28</v>
      </c>
      <c r="D32" s="40"/>
      <c r="E32" s="41"/>
      <c r="F32" s="20" t="s">
        <v>29</v>
      </c>
    </row>
    <row r="33" spans="1:6" ht="27" customHeight="1">
      <c r="A33" s="2"/>
      <c r="B33" s="5"/>
      <c r="C33" s="42"/>
      <c r="D33" s="43"/>
      <c r="E33" s="44"/>
      <c r="F33" s="4"/>
    </row>
    <row r="34" spans="1:6" s="19" customFormat="1" ht="15.75">
      <c r="A34" s="45" t="s">
        <v>30</v>
      </c>
      <c r="B34" s="45"/>
      <c r="C34" s="45"/>
      <c r="D34" s="45"/>
      <c r="E34" s="45"/>
      <c r="F34" s="21">
        <f>SUM(F33:F33)</f>
        <v>0</v>
      </c>
    </row>
  </sheetData>
  <sheetProtection/>
  <mergeCells count="15">
    <mergeCell ref="C32:E32"/>
    <mergeCell ref="C33:E33"/>
    <mergeCell ref="A34:E34"/>
    <mergeCell ref="B20:E20"/>
    <mergeCell ref="B21:E21"/>
    <mergeCell ref="B22:E22"/>
    <mergeCell ref="B23:E23"/>
    <mergeCell ref="B24:E24"/>
    <mergeCell ref="B25:E25"/>
    <mergeCell ref="A1:F1"/>
    <mergeCell ref="A2:F2"/>
    <mergeCell ref="A15:F15"/>
    <mergeCell ref="B17:E17"/>
    <mergeCell ref="B18:E18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4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1" t="s">
        <v>31</v>
      </c>
      <c r="B1" s="51"/>
      <c r="C1" s="51"/>
      <c r="D1" s="51"/>
      <c r="E1" s="51"/>
      <c r="F1" s="51"/>
      <c r="G1" s="6"/>
    </row>
    <row r="2" spans="1:8" ht="15.75">
      <c r="A2" s="51" t="s">
        <v>44</v>
      </c>
      <c r="B2" s="51"/>
      <c r="C2" s="51"/>
      <c r="D2" s="51"/>
      <c r="E2" s="51"/>
      <c r="F2" s="51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137.8</v>
      </c>
      <c r="E5" s="10" t="s">
        <v>12</v>
      </c>
      <c r="F5" s="10"/>
    </row>
    <row r="6" spans="1:5" ht="16.5" customHeight="1" collapsed="1">
      <c r="A6" s="7" t="s">
        <v>45</v>
      </c>
      <c r="D6" s="23">
        <f>'2014'!F27</f>
        <v>17549.739999999998</v>
      </c>
      <c r="E6" s="3" t="s">
        <v>14</v>
      </c>
    </row>
    <row r="7" spans="1:6" ht="15.75">
      <c r="A7" s="7" t="s">
        <v>13</v>
      </c>
      <c r="C7" s="10"/>
      <c r="D7" s="11">
        <f>C13</f>
        <v>-2509.19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18</v>
      </c>
      <c r="D9" s="14" t="s">
        <v>0</v>
      </c>
      <c r="E9" s="14" t="s">
        <v>19</v>
      </c>
      <c r="F9" s="14" t="s">
        <v>32</v>
      </c>
    </row>
    <row r="10" spans="1:9" s="16" customFormat="1" ht="30" customHeight="1">
      <c r="A10" s="2">
        <v>1</v>
      </c>
      <c r="B10" s="15" t="s">
        <v>1</v>
      </c>
      <c r="C10" s="27">
        <v>-2111.91</v>
      </c>
      <c r="D10" s="25">
        <v>13625.64</v>
      </c>
      <c r="E10" s="25">
        <v>12570.93</v>
      </c>
      <c r="F10" s="25">
        <f>C10-D10+E10</f>
        <v>-3166.619999999999</v>
      </c>
      <c r="G10" s="3" t="s">
        <v>34</v>
      </c>
      <c r="H10" s="3">
        <v>8.24</v>
      </c>
      <c r="I10" s="24">
        <f>H10*12*H17</f>
        <v>13625.664</v>
      </c>
    </row>
    <row r="11" spans="1:9" s="16" customFormat="1" ht="15.75">
      <c r="A11" s="2">
        <v>2</v>
      </c>
      <c r="B11" s="15" t="s">
        <v>2</v>
      </c>
      <c r="C11" s="27">
        <v>-266.5500000000002</v>
      </c>
      <c r="D11" s="25">
        <v>1719.72</v>
      </c>
      <c r="E11" s="25">
        <v>1586.61</v>
      </c>
      <c r="F11" s="25">
        <f>C11-D11+E11</f>
        <v>-399.6600000000003</v>
      </c>
      <c r="G11" s="10" t="s">
        <v>35</v>
      </c>
      <c r="H11" s="3">
        <v>3.2</v>
      </c>
      <c r="I11" s="23">
        <f>H11*12*H17</f>
        <v>5291.520000000001</v>
      </c>
    </row>
    <row r="12" spans="1:9" s="16" customFormat="1" ht="29.25" customHeight="1">
      <c r="A12" s="2">
        <v>3</v>
      </c>
      <c r="B12" s="15" t="s">
        <v>36</v>
      </c>
      <c r="C12" s="27">
        <v>-130.73000000000002</v>
      </c>
      <c r="D12" s="25">
        <v>843.36</v>
      </c>
      <c r="E12" s="25">
        <v>778.07</v>
      </c>
      <c r="F12" s="25">
        <f>C12-D12+E12</f>
        <v>-196.01999999999998</v>
      </c>
      <c r="G12" s="10" t="s">
        <v>38</v>
      </c>
      <c r="H12" s="3">
        <v>0.6</v>
      </c>
      <c r="I12" s="23">
        <f>H12*12*H17</f>
        <v>992.16</v>
      </c>
    </row>
    <row r="13" spans="1:6" ht="19.5" customHeight="1">
      <c r="A13" s="2"/>
      <c r="B13" s="15" t="s">
        <v>3</v>
      </c>
      <c r="C13" s="26">
        <f>SUM(C10:C12)</f>
        <v>-2509.19</v>
      </c>
      <c r="D13" s="26">
        <f>SUM(D10:D12)</f>
        <v>16188.72</v>
      </c>
      <c r="E13" s="26">
        <f>SUM(E10:E12)</f>
        <v>14935.61</v>
      </c>
      <c r="F13" s="26">
        <f>SUM(F10:F12)</f>
        <v>-3762.2999999999993</v>
      </c>
    </row>
    <row r="14" ht="11.25" customHeight="1"/>
    <row r="15" spans="1:6" ht="15.75">
      <c r="A15" s="51" t="s">
        <v>20</v>
      </c>
      <c r="B15" s="51"/>
      <c r="C15" s="51"/>
      <c r="D15" s="51"/>
      <c r="E15" s="51"/>
      <c r="F15" s="51"/>
    </row>
    <row r="16" spans="1:8" ht="15.75">
      <c r="A16" s="22"/>
      <c r="B16" s="6"/>
      <c r="C16" s="6"/>
      <c r="D16" s="6"/>
      <c r="E16" s="6"/>
      <c r="F16" s="6"/>
      <c r="H16" s="3" t="s">
        <v>21</v>
      </c>
    </row>
    <row r="17" spans="1:8" ht="33" customHeight="1">
      <c r="A17" s="14" t="s">
        <v>33</v>
      </c>
      <c r="B17" s="52" t="s">
        <v>4</v>
      </c>
      <c r="C17" s="52"/>
      <c r="D17" s="52"/>
      <c r="E17" s="52"/>
      <c r="F17" s="17" t="s">
        <v>10</v>
      </c>
      <c r="G17" s="18"/>
      <c r="H17" s="3">
        <f>D5</f>
        <v>137.8</v>
      </c>
    </row>
    <row r="18" spans="1:10" ht="18" customHeight="1">
      <c r="A18" s="30">
        <v>1</v>
      </c>
      <c r="B18" s="53" t="s">
        <v>5</v>
      </c>
      <c r="C18" s="53"/>
      <c r="D18" s="53"/>
      <c r="E18" s="53"/>
      <c r="F18" s="31">
        <f>I11</f>
        <v>5291.520000000001</v>
      </c>
      <c r="G18" s="10"/>
      <c r="H18" s="3" t="s">
        <v>22</v>
      </c>
      <c r="I18" s="3" t="s">
        <v>23</v>
      </c>
      <c r="J18" s="3" t="s">
        <v>24</v>
      </c>
    </row>
    <row r="19" spans="1:7" ht="18" customHeight="1">
      <c r="A19" s="32">
        <v>2</v>
      </c>
      <c r="B19" s="46" t="s">
        <v>43</v>
      </c>
      <c r="C19" s="46"/>
      <c r="D19" s="46"/>
      <c r="E19" s="46"/>
      <c r="F19" s="33">
        <f>I12</f>
        <v>992.16</v>
      </c>
      <c r="G19" s="10"/>
    </row>
    <row r="20" spans="1:7" ht="18" customHeight="1">
      <c r="A20" s="32">
        <v>3</v>
      </c>
      <c r="B20" s="46" t="s">
        <v>6</v>
      </c>
      <c r="C20" s="46"/>
      <c r="D20" s="46"/>
      <c r="E20" s="46"/>
      <c r="F20" s="33">
        <f>F21+F22+F23</f>
        <v>0</v>
      </c>
      <c r="G20" s="10"/>
    </row>
    <row r="21" spans="1:7" ht="16.5" customHeight="1">
      <c r="A21" s="32" t="s">
        <v>7</v>
      </c>
      <c r="B21" s="46" t="s">
        <v>25</v>
      </c>
      <c r="C21" s="46"/>
      <c r="D21" s="46"/>
      <c r="E21" s="46"/>
      <c r="F21" s="33">
        <v>0</v>
      </c>
      <c r="G21" s="10"/>
    </row>
    <row r="22" spans="1:7" ht="16.5" customHeight="1">
      <c r="A22" s="32" t="s">
        <v>7</v>
      </c>
      <c r="B22" s="46" t="s">
        <v>26</v>
      </c>
      <c r="C22" s="46"/>
      <c r="D22" s="46"/>
      <c r="E22" s="46"/>
      <c r="F22" s="33">
        <v>0</v>
      </c>
      <c r="G22" s="10"/>
    </row>
    <row r="23" spans="1:7" ht="16.5" customHeight="1">
      <c r="A23" s="32" t="s">
        <v>7</v>
      </c>
      <c r="B23" s="46" t="s">
        <v>27</v>
      </c>
      <c r="C23" s="46"/>
      <c r="D23" s="46"/>
      <c r="E23" s="46"/>
      <c r="F23" s="33">
        <f>F33</f>
        <v>0</v>
      </c>
      <c r="G23" s="10"/>
    </row>
    <row r="24" spans="1:7" ht="17.25" customHeight="1">
      <c r="A24" s="32">
        <v>4</v>
      </c>
      <c r="B24" s="48" t="s">
        <v>37</v>
      </c>
      <c r="C24" s="48"/>
      <c r="D24" s="48"/>
      <c r="E24" s="48"/>
      <c r="F24" s="33">
        <f>D11+D12</f>
        <v>2563.08</v>
      </c>
      <c r="G24" s="10"/>
    </row>
    <row r="25" spans="1:7" s="19" customFormat="1" ht="21" customHeight="1">
      <c r="A25" s="34"/>
      <c r="B25" s="50" t="s">
        <v>8</v>
      </c>
      <c r="C25" s="50"/>
      <c r="D25" s="50"/>
      <c r="E25" s="50"/>
      <c r="F25" s="35">
        <f>F18+F19+F20+F24</f>
        <v>8846.760000000002</v>
      </c>
      <c r="G25" s="7"/>
    </row>
    <row r="27" spans="1:6" ht="18" customHeight="1">
      <c r="A27" s="28" t="s">
        <v>42</v>
      </c>
      <c r="B27" s="28"/>
      <c r="C27" s="28"/>
      <c r="D27" s="28"/>
      <c r="E27" s="28"/>
      <c r="F27" s="1">
        <f>D6+D13-F25</f>
        <v>24891.699999999997</v>
      </c>
    </row>
    <row r="28" spans="1:6" ht="20.25" customHeight="1">
      <c r="A28" s="28" t="s">
        <v>40</v>
      </c>
      <c r="B28" s="28"/>
      <c r="C28" s="28"/>
      <c r="D28" s="28"/>
      <c r="E28" s="28"/>
      <c r="F28" s="1">
        <f>F13</f>
        <v>-3762.2999999999993</v>
      </c>
    </row>
    <row r="29" spans="1:6" ht="18" customHeight="1" outlineLevel="1">
      <c r="A29" s="29" t="s">
        <v>41</v>
      </c>
      <c r="B29" s="29"/>
      <c r="C29" s="29"/>
      <c r="D29" s="29"/>
      <c r="E29" s="29"/>
      <c r="F29" s="1">
        <f>F27+F28</f>
        <v>21129.399999999998</v>
      </c>
    </row>
    <row r="30" ht="11.25" customHeight="1"/>
    <row r="32" spans="1:6" ht="15.75">
      <c r="A32" s="20" t="s">
        <v>16</v>
      </c>
      <c r="B32" s="20" t="s">
        <v>9</v>
      </c>
      <c r="C32" s="39" t="s">
        <v>28</v>
      </c>
      <c r="D32" s="40"/>
      <c r="E32" s="41"/>
      <c r="F32" s="20" t="s">
        <v>29</v>
      </c>
    </row>
    <row r="33" spans="1:6" ht="27" customHeight="1">
      <c r="A33" s="2"/>
      <c r="B33" s="5"/>
      <c r="C33" s="42"/>
      <c r="D33" s="43"/>
      <c r="E33" s="44"/>
      <c r="F33" s="4"/>
    </row>
    <row r="34" spans="1:6" s="19" customFormat="1" ht="15.75">
      <c r="A34" s="45" t="s">
        <v>30</v>
      </c>
      <c r="B34" s="45"/>
      <c r="C34" s="45"/>
      <c r="D34" s="45"/>
      <c r="E34" s="45"/>
      <c r="F34" s="21">
        <f>SUM(F33:F33)</f>
        <v>0</v>
      </c>
    </row>
  </sheetData>
  <sheetProtection selectLockedCells="1" selectUnlockedCells="1"/>
  <mergeCells count="15">
    <mergeCell ref="A34:E34"/>
    <mergeCell ref="C33:E33"/>
    <mergeCell ref="B25:E25"/>
    <mergeCell ref="B20:E20"/>
    <mergeCell ref="B21:E21"/>
    <mergeCell ref="B22:E22"/>
    <mergeCell ref="B23:E23"/>
    <mergeCell ref="B24:E24"/>
    <mergeCell ref="C32:E32"/>
    <mergeCell ref="A1:F1"/>
    <mergeCell ref="A2:F2"/>
    <mergeCell ref="A15:F15"/>
    <mergeCell ref="B17:E17"/>
    <mergeCell ref="B18:E18"/>
    <mergeCell ref="B19:E1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28" sqref="F28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1" t="s">
        <v>46</v>
      </c>
      <c r="B1" s="51"/>
      <c r="C1" s="51"/>
      <c r="D1" s="51"/>
      <c r="E1" s="51"/>
      <c r="F1" s="51"/>
      <c r="G1" s="36"/>
    </row>
    <row r="2" spans="1:8" ht="15.75">
      <c r="A2" s="51" t="s">
        <v>44</v>
      </c>
      <c r="B2" s="51"/>
      <c r="C2" s="51"/>
      <c r="D2" s="51"/>
      <c r="E2" s="51"/>
      <c r="F2" s="51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137.8</v>
      </c>
      <c r="E5" s="10" t="s">
        <v>12</v>
      </c>
      <c r="F5" s="10"/>
    </row>
    <row r="6" spans="1:5" ht="16.5" customHeight="1" collapsed="1">
      <c r="A6" s="7" t="s">
        <v>47</v>
      </c>
      <c r="D6" s="3">
        <v>10207.78</v>
      </c>
      <c r="E6" s="3" t="s">
        <v>14</v>
      </c>
    </row>
    <row r="7" spans="1:6" ht="15.75">
      <c r="A7" s="7" t="s">
        <v>48</v>
      </c>
      <c r="C7" s="10"/>
      <c r="D7" s="11">
        <f>C13</f>
        <v>-7059.23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49</v>
      </c>
      <c r="D9" s="14" t="s">
        <v>0</v>
      </c>
      <c r="E9" s="14" t="s">
        <v>19</v>
      </c>
      <c r="F9" s="14" t="s">
        <v>50</v>
      </c>
    </row>
    <row r="10" spans="1:9" s="16" customFormat="1" ht="30" customHeight="1">
      <c r="A10" s="2">
        <v>1</v>
      </c>
      <c r="B10" s="15" t="s">
        <v>1</v>
      </c>
      <c r="C10" s="27">
        <v>-5934.45</v>
      </c>
      <c r="D10" s="25">
        <v>13625.64</v>
      </c>
      <c r="E10" s="25">
        <v>17448.18</v>
      </c>
      <c r="F10" s="25">
        <f>C10-D10+E10</f>
        <v>-2111.91</v>
      </c>
      <c r="G10" s="3" t="s">
        <v>34</v>
      </c>
      <c r="H10" s="3">
        <v>8.24</v>
      </c>
      <c r="I10" s="24">
        <f>H10*12*H17</f>
        <v>13625.664</v>
      </c>
    </row>
    <row r="11" spans="1:9" s="16" customFormat="1" ht="15.75">
      <c r="A11" s="2">
        <v>2</v>
      </c>
      <c r="B11" s="15" t="s">
        <v>2</v>
      </c>
      <c r="C11" s="27">
        <v>-749.01</v>
      </c>
      <c r="D11" s="25">
        <v>1719.72</v>
      </c>
      <c r="E11" s="25">
        <v>2202.18</v>
      </c>
      <c r="F11" s="25">
        <f>C11-D11+E11</f>
        <v>-266.5500000000002</v>
      </c>
      <c r="G11" s="10" t="s">
        <v>35</v>
      </c>
      <c r="H11" s="3">
        <v>3.2</v>
      </c>
      <c r="I11" s="23">
        <f>H11*12*H17</f>
        <v>5291.520000000001</v>
      </c>
    </row>
    <row r="12" spans="1:9" s="16" customFormat="1" ht="29.25" customHeight="1">
      <c r="A12" s="2">
        <v>3</v>
      </c>
      <c r="B12" s="15" t="s">
        <v>36</v>
      </c>
      <c r="C12" s="27">
        <v>-375.77</v>
      </c>
      <c r="D12" s="25">
        <v>843.36</v>
      </c>
      <c r="E12" s="25">
        <v>1088.4</v>
      </c>
      <c r="F12" s="25">
        <f>C12-D12+E12</f>
        <v>-130.73000000000002</v>
      </c>
      <c r="G12" s="10" t="s">
        <v>38</v>
      </c>
      <c r="H12" s="3">
        <v>0.6</v>
      </c>
      <c r="I12" s="23">
        <f>H12*12*H17</f>
        <v>992.16</v>
      </c>
    </row>
    <row r="13" spans="1:6" ht="19.5" customHeight="1">
      <c r="A13" s="2"/>
      <c r="B13" s="15" t="s">
        <v>3</v>
      </c>
      <c r="C13" s="26">
        <f>SUM(C10:C12)</f>
        <v>-7059.23</v>
      </c>
      <c r="D13" s="26">
        <f>SUM(D10:D12)</f>
        <v>16188.72</v>
      </c>
      <c r="E13" s="26">
        <f>SUM(E10:E12)</f>
        <v>20738.760000000002</v>
      </c>
      <c r="F13" s="26">
        <f>SUM(F10:F12)</f>
        <v>-2509.19</v>
      </c>
    </row>
    <row r="14" ht="11.25" customHeight="1"/>
    <row r="15" spans="1:6" ht="15.75">
      <c r="A15" s="51" t="s">
        <v>20</v>
      </c>
      <c r="B15" s="51"/>
      <c r="C15" s="51"/>
      <c r="D15" s="51"/>
      <c r="E15" s="51"/>
      <c r="F15" s="51"/>
    </row>
    <row r="16" spans="1:8" ht="15.75">
      <c r="A16" s="36"/>
      <c r="B16" s="36"/>
      <c r="C16" s="36"/>
      <c r="D16" s="36"/>
      <c r="E16" s="36"/>
      <c r="F16" s="36"/>
      <c r="H16" s="3" t="s">
        <v>21</v>
      </c>
    </row>
    <row r="17" spans="1:8" ht="33" customHeight="1">
      <c r="A17" s="14" t="s">
        <v>33</v>
      </c>
      <c r="B17" s="52" t="s">
        <v>4</v>
      </c>
      <c r="C17" s="52"/>
      <c r="D17" s="52"/>
      <c r="E17" s="52"/>
      <c r="F17" s="17" t="s">
        <v>10</v>
      </c>
      <c r="G17" s="18"/>
      <c r="H17" s="3">
        <f>D5</f>
        <v>137.8</v>
      </c>
    </row>
    <row r="18" spans="1:10" ht="18" customHeight="1">
      <c r="A18" s="30">
        <v>1</v>
      </c>
      <c r="B18" s="53" t="s">
        <v>5</v>
      </c>
      <c r="C18" s="53"/>
      <c r="D18" s="53"/>
      <c r="E18" s="53"/>
      <c r="F18" s="31">
        <f>I11</f>
        <v>5291.520000000001</v>
      </c>
      <c r="G18" s="10"/>
      <c r="H18" s="3" t="s">
        <v>22</v>
      </c>
      <c r="I18" s="3" t="s">
        <v>23</v>
      </c>
      <c r="J18" s="3" t="s">
        <v>24</v>
      </c>
    </row>
    <row r="19" spans="1:7" ht="18" customHeight="1">
      <c r="A19" s="32">
        <v>2</v>
      </c>
      <c r="B19" s="46" t="s">
        <v>43</v>
      </c>
      <c r="C19" s="46"/>
      <c r="D19" s="46"/>
      <c r="E19" s="46"/>
      <c r="F19" s="33">
        <f>I12</f>
        <v>992.16</v>
      </c>
      <c r="G19" s="10"/>
    </row>
    <row r="20" spans="1:7" ht="18" customHeight="1">
      <c r="A20" s="32">
        <v>3</v>
      </c>
      <c r="B20" s="46" t="s">
        <v>6</v>
      </c>
      <c r="C20" s="46"/>
      <c r="D20" s="46"/>
      <c r="E20" s="46"/>
      <c r="F20" s="33">
        <f>F21+F22+F23</f>
        <v>0</v>
      </c>
      <c r="G20" s="10"/>
    </row>
    <row r="21" spans="1:7" ht="16.5" customHeight="1">
      <c r="A21" s="32" t="s">
        <v>7</v>
      </c>
      <c r="B21" s="46" t="s">
        <v>25</v>
      </c>
      <c r="C21" s="46"/>
      <c r="D21" s="46"/>
      <c r="E21" s="46"/>
      <c r="F21" s="33">
        <v>0</v>
      </c>
      <c r="G21" s="10"/>
    </row>
    <row r="22" spans="1:7" ht="16.5" customHeight="1">
      <c r="A22" s="32" t="s">
        <v>7</v>
      </c>
      <c r="B22" s="46" t="s">
        <v>26</v>
      </c>
      <c r="C22" s="46"/>
      <c r="D22" s="46"/>
      <c r="E22" s="46"/>
      <c r="F22" s="33">
        <v>0</v>
      </c>
      <c r="G22" s="10"/>
    </row>
    <row r="23" spans="1:7" ht="16.5" customHeight="1">
      <c r="A23" s="32" t="s">
        <v>7</v>
      </c>
      <c r="B23" s="46" t="s">
        <v>27</v>
      </c>
      <c r="C23" s="46"/>
      <c r="D23" s="46"/>
      <c r="E23" s="46"/>
      <c r="F23" s="33">
        <f>F33</f>
        <v>0</v>
      </c>
      <c r="G23" s="10"/>
    </row>
    <row r="24" spans="1:7" ht="17.25" customHeight="1">
      <c r="A24" s="32">
        <v>4</v>
      </c>
      <c r="B24" s="48" t="s">
        <v>37</v>
      </c>
      <c r="C24" s="48"/>
      <c r="D24" s="48"/>
      <c r="E24" s="48"/>
      <c r="F24" s="33">
        <f>D11+D12</f>
        <v>2563.08</v>
      </c>
      <c r="G24" s="10"/>
    </row>
    <row r="25" spans="1:7" s="19" customFormat="1" ht="21" customHeight="1">
      <c r="A25" s="34"/>
      <c r="B25" s="50" t="s">
        <v>8</v>
      </c>
      <c r="C25" s="50"/>
      <c r="D25" s="50"/>
      <c r="E25" s="50"/>
      <c r="F25" s="35">
        <f>F18+F19+F20+F24</f>
        <v>8846.760000000002</v>
      </c>
      <c r="G25" s="7"/>
    </row>
    <row r="27" spans="1:6" ht="18" customHeight="1">
      <c r="A27" s="28" t="s">
        <v>51</v>
      </c>
      <c r="B27" s="28"/>
      <c r="C27" s="28"/>
      <c r="D27" s="28"/>
      <c r="E27" s="28"/>
      <c r="F27" s="1">
        <f>D6+D13-F25</f>
        <v>17549.739999999998</v>
      </c>
    </row>
    <row r="28" spans="1:6" ht="20.25" customHeight="1">
      <c r="A28" s="28" t="s">
        <v>52</v>
      </c>
      <c r="B28" s="28"/>
      <c r="C28" s="28"/>
      <c r="D28" s="28"/>
      <c r="E28" s="28"/>
      <c r="F28" s="1">
        <f>F13</f>
        <v>-2509.19</v>
      </c>
    </row>
    <row r="29" spans="1:6" ht="18" customHeight="1" outlineLevel="1">
      <c r="A29" s="29" t="s">
        <v>41</v>
      </c>
      <c r="B29" s="29"/>
      <c r="C29" s="29"/>
      <c r="D29" s="29"/>
      <c r="E29" s="29"/>
      <c r="F29" s="1">
        <f>F27+F28</f>
        <v>15040.549999999997</v>
      </c>
    </row>
    <row r="30" ht="11.25" customHeight="1"/>
    <row r="32" spans="1:6" ht="15.75">
      <c r="A32" s="20" t="s">
        <v>16</v>
      </c>
      <c r="B32" s="20" t="s">
        <v>9</v>
      </c>
      <c r="C32" s="39" t="s">
        <v>28</v>
      </c>
      <c r="D32" s="40"/>
      <c r="E32" s="41"/>
      <c r="F32" s="20" t="s">
        <v>29</v>
      </c>
    </row>
    <row r="33" spans="1:6" ht="27" customHeight="1">
      <c r="A33" s="2"/>
      <c r="B33" s="5"/>
      <c r="C33" s="42"/>
      <c r="D33" s="43"/>
      <c r="E33" s="44"/>
      <c r="F33" s="4"/>
    </row>
    <row r="34" spans="1:6" s="19" customFormat="1" ht="15.75">
      <c r="A34" s="45" t="s">
        <v>30</v>
      </c>
      <c r="B34" s="45"/>
      <c r="C34" s="45"/>
      <c r="D34" s="45"/>
      <c r="E34" s="45"/>
      <c r="F34" s="21">
        <f>SUM(F33:F33)</f>
        <v>0</v>
      </c>
    </row>
  </sheetData>
  <sheetProtection/>
  <mergeCells count="15">
    <mergeCell ref="C32:E32"/>
    <mergeCell ref="C33:E33"/>
    <mergeCell ref="A34:E34"/>
    <mergeCell ref="B20:E20"/>
    <mergeCell ref="B21:E21"/>
    <mergeCell ref="B22:E22"/>
    <mergeCell ref="B23:E23"/>
    <mergeCell ref="B24:E24"/>
    <mergeCell ref="B25:E25"/>
    <mergeCell ref="A1:F1"/>
    <mergeCell ref="A2:F2"/>
    <mergeCell ref="A15:F15"/>
    <mergeCell ref="B17:E17"/>
    <mergeCell ref="B18:E18"/>
    <mergeCell ref="B19:E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2017-09-25T12:12:25Z</cp:lastPrinted>
  <dcterms:created xsi:type="dcterms:W3CDTF">2015-10-12T10:40:12Z</dcterms:created>
  <dcterms:modified xsi:type="dcterms:W3CDTF">2018-03-20T16:05:58Z</dcterms:modified>
  <cp:category/>
  <cp:version/>
  <cp:contentType/>
  <cp:contentStatus/>
</cp:coreProperties>
</file>