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'2015'!$A$1:$F$43</definedName>
    <definedName name="_xlnm.Print_Area" localSheetId="2">'2015 (2)'!$A$1:$F$43</definedName>
  </definedNames>
  <calcPr fullCalcOnLoad="1" refMode="R1C1"/>
</workbook>
</file>

<file path=xl/sharedStrings.xml><?xml version="1.0" encoding="utf-8"?>
<sst xmlns="http://schemas.openxmlformats.org/spreadsheetml/2006/main" count="271" uniqueCount="97">
  <si>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</si>
  <si>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</si>
  <si>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</si>
  <si>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</si>
  <si>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</si>
  <si>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</si>
  <si>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</si>
  <si>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</si>
  <si>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</si>
  <si>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</si>
  <si>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</si>
  <si>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</si>
  <si>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</si>
  <si>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</si>
  <si>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</si>
  <si>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</si>
  <si>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</si>
  <si>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</si>
  <si>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</si>
  <si>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</si>
  <si>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</si>
  <si>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</si>
  <si>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</si>
  <si>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</si>
  <si>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</si>
  <si>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</si>
  <si>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</si>
  <si>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</si>
  <si>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</si>
  <si>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</si>
  <si>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</si>
  <si>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</si>
  <si>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</si>
  <si>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</si>
  <si>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</si>
  <si>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</si>
  <si>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</si>
  <si>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</si>
  <si>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</si>
  <si>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</si>
  <si>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</si>
  <si>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</si>
  <si>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</si>
  <si>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</si>
  <si>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</si>
  <si>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</si>
  <si>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</si>
  <si>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№ п/п</t>
  </si>
  <si>
    <t>Всего работ  за период</t>
  </si>
  <si>
    <t>Электроэнергия МОП</t>
  </si>
  <si>
    <t>Вывоз КГМ</t>
  </si>
  <si>
    <t>5.</t>
  </si>
  <si>
    <t>6.</t>
  </si>
  <si>
    <t>Вывоз и складирование ТБО</t>
  </si>
  <si>
    <t>двор</t>
  </si>
  <si>
    <t>В управлении ООО «УК Старый Город» - с 01.01.2011 года</t>
  </si>
  <si>
    <t>В управлении ООО «УК Старый Город» -  с 01.01.2011 года</t>
  </si>
  <si>
    <t>Ул. Полевая, д. 6</t>
  </si>
  <si>
    <t>Персонифицированный учет МКД (за 2014 год)</t>
  </si>
  <si>
    <t>Ул. Полевая, д.6</t>
  </si>
  <si>
    <t>Общая площадь квартир – 174,3 м.кв.</t>
  </si>
  <si>
    <t>Остаток на 01.01.2014 года – 12663,15 (+)</t>
  </si>
  <si>
    <t>Задолженность на 01.01.2014 г</t>
  </si>
  <si>
    <t>Содержание общего имущества, в т. ч.</t>
  </si>
  <si>
    <t>осмотр эл/сетей</t>
  </si>
  <si>
    <t>Сальдо на 01.01.2015г (по начислениям) (+)</t>
  </si>
  <si>
    <t>Задолженность населения на 31.12.2014г., в т.ч.</t>
  </si>
  <si>
    <t>28242,70</t>
  </si>
  <si>
    <t xml:space="preserve">     - за декабрь 2014 года</t>
  </si>
  <si>
    <t>Экономист ООО «УК Старый город»                                                                    Хромушина Т.В.</t>
  </si>
  <si>
    <t>Выполненные работы</t>
  </si>
  <si>
    <t>Сумма работ</t>
  </si>
  <si>
    <t>29,05,2014</t>
  </si>
  <si>
    <t>осмотр эл. сетей</t>
  </si>
  <si>
    <t>осмотр систем водоснабжения, водоотведения на предмет утечки</t>
  </si>
  <si>
    <t>осмотр систем водоснабжения, водоотведения на предмет утечки, ремонтные работы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</si>
  <si>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</si>
  <si>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</si>
  <si>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</si>
  <si>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</si>
  <si>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</si>
  <si>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</si>
  <si>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</si>
  <si>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</si>
  <si>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</si>
  <si>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</si>
  <si>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</si>
  <si>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</si>
  <si>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</si>
  <si>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</si>
  <si>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</si>
  <si>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</si>
  <si>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</si>
  <si>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</si>
  <si>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Электроэнергия на соид</t>
  </si>
  <si>
    <t>кгм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</si>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</sst>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14" fontId="2" fillId="3" borderId="13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>
      <alignment horizontal="center" vertical="center"/>
    </xf>
    <xf numFmtId="14" fontId="2" fillId="2" borderId="13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4" xfId="0" applyFont="1" applyBorder="1" applyAlignment="1">
      <alignment horizontal="right" vertical="center"/>
    </xf>
    <xf numFmtId="0" fontId="2" fillId="12" borderId="13" xfId="0" applyFont="1" applyFill="1" applyBorder="1" applyAlignment="1">
      <alignment horizontal="center" vertical="center"/>
    </xf>
    <xf numFmtId="14" fontId="2" fillId="12" borderId="13" xfId="0" applyNumberFormat="1" applyFont="1" applyFill="1" applyBorder="1" applyAlignment="1">
      <alignment horizontal="center" vertical="center"/>
    </xf>
    <xf numFmtId="0" fontId="1" fillId="12" borderId="0" xfId="0" applyFont="1" applyFill="1" applyAlignment="1">
      <alignment vertical="center"/>
    </xf>
    <xf numFmtId="4" fontId="2" fillId="12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1" fillId="33" borderId="15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 wrapText="1"/>
    </xf>
    <xf numFmtId="2" fontId="48" fillId="33" borderId="0" xfId="0" applyNumberFormat="1" applyFont="1" applyFill="1" applyAlignment="1">
      <alignment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4" fillId="33" borderId="25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left" vertical="center" wrapText="1"/>
    </xf>
    <xf numFmtId="0" fontId="2" fillId="35" borderId="27" xfId="0" applyFont="1" applyFill="1" applyBorder="1" applyAlignment="1">
      <alignment horizontal="left" vertical="center" wrapText="1"/>
    </xf>
    <xf numFmtId="0" fontId="2" fillId="12" borderId="25" xfId="0" applyFont="1" applyFill="1" applyBorder="1" applyAlignment="1">
      <alignment horizontal="left" wrapText="1"/>
    </xf>
    <xf numFmtId="0" fontId="2" fillId="12" borderId="26" xfId="0" applyFont="1" applyFill="1" applyBorder="1" applyAlignment="1">
      <alignment horizontal="left" wrapText="1"/>
    </xf>
    <xf numFmtId="0" fontId="2" fillId="12" borderId="27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7"/>
  <sheetViews>
    <sheetView tabSelected="1" zoomScalePageLayoutView="0" workbookViewId="0" topLeftCell="A21">
      <selection activeCell="A33" sqref="A33"/>
    </sheetView>
  </sheetViews>
  <sheetFormatPr defaultColWidth="9.140625" defaultRowHeight="12.75" outlineLevelRow="1"/>
  <cols>
    <col min="1" max="1" width="4.421875" style="12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7" t="s">
        <v>86</v>
      </c>
      <c r="B1" s="87"/>
      <c r="C1" s="87"/>
      <c r="D1" s="87"/>
      <c r="E1" s="87"/>
      <c r="F1" s="87"/>
      <c r="G1" s="79"/>
    </row>
    <row r="2" spans="1:8" ht="15.75">
      <c r="A2" s="87" t="s">
        <v>57</v>
      </c>
      <c r="B2" s="87"/>
      <c r="C2" s="87"/>
      <c r="D2" s="87"/>
      <c r="E2" s="87"/>
      <c r="F2" s="87"/>
      <c r="G2" s="10"/>
      <c r="H2" s="11"/>
    </row>
    <row r="3" ht="9" customHeight="1"/>
    <row r="4" spans="1:6" ht="15.75" hidden="1" outlineLevel="1">
      <c r="A4" s="13" t="s">
        <v>56</v>
      </c>
      <c r="C4" s="13"/>
      <c r="D4" s="13"/>
      <c r="E4" s="13"/>
      <c r="F4" s="13"/>
    </row>
    <row r="5" spans="1:6" ht="15.75" hidden="1" outlineLevel="1">
      <c r="A5" s="13" t="s">
        <v>18</v>
      </c>
      <c r="C5" s="13"/>
      <c r="D5" s="13">
        <v>174.3</v>
      </c>
      <c r="E5" s="13" t="s">
        <v>19</v>
      </c>
      <c r="F5" s="13"/>
    </row>
    <row r="6" ht="9" customHeight="1" collapsed="1">
      <c r="I6" s="34"/>
    </row>
    <row r="7" spans="1:6" ht="15.75">
      <c r="A7" s="10" t="s">
        <v>87</v>
      </c>
      <c r="C7" s="10"/>
      <c r="D7" s="14">
        <f>'2016'!F32</f>
        <v>29292.769999999993</v>
      </c>
      <c r="E7" s="10" t="s">
        <v>21</v>
      </c>
      <c r="F7" s="10"/>
    </row>
    <row r="8" spans="1:6" ht="15.75">
      <c r="A8" s="10" t="s">
        <v>88</v>
      </c>
      <c r="C8" s="13"/>
      <c r="D8" s="15">
        <f>C18</f>
        <v>-58618.82</v>
      </c>
      <c r="E8" s="13" t="s">
        <v>23</v>
      </c>
      <c r="F8" s="13"/>
    </row>
    <row r="9" spans="2:6" ht="15.75">
      <c r="B9" s="13"/>
      <c r="C9" s="13"/>
      <c r="D9" s="13"/>
      <c r="E9" s="13"/>
      <c r="F9" s="16" t="s">
        <v>24</v>
      </c>
    </row>
    <row r="10" spans="1:6" s="12" customFormat="1" ht="28.5" customHeight="1">
      <c r="A10" s="4" t="s">
        <v>25</v>
      </c>
      <c r="B10" s="17" t="s">
        <v>26</v>
      </c>
      <c r="C10" s="18" t="s">
        <v>89</v>
      </c>
      <c r="D10" s="18" t="s">
        <v>0</v>
      </c>
      <c r="E10" s="18" t="s">
        <v>28</v>
      </c>
      <c r="F10" s="18" t="s">
        <v>90</v>
      </c>
    </row>
    <row r="11" spans="1:9" s="21" customFormat="1" ht="30" customHeight="1">
      <c r="A11" s="4">
        <v>1</v>
      </c>
      <c r="B11" s="19" t="s">
        <v>2</v>
      </c>
      <c r="C11" s="62">
        <v>-44013.02</v>
      </c>
      <c r="D11" s="60">
        <v>12967.92</v>
      </c>
      <c r="E11" s="60">
        <v>5896.2</v>
      </c>
      <c r="F11" s="60">
        <f aca="true" t="shared" si="0" ref="F11:F17">C11-D11+E11</f>
        <v>-51084.74</v>
      </c>
      <c r="G11" s="5" t="s">
        <v>43</v>
      </c>
      <c r="H11" s="5">
        <v>6.2</v>
      </c>
      <c r="I11" s="34">
        <f>H11*12*H22</f>
        <v>12967.920000000002</v>
      </c>
    </row>
    <row r="12" spans="1:9" s="21" customFormat="1" ht="15.75">
      <c r="A12" s="4">
        <v>2</v>
      </c>
      <c r="B12" s="19" t="s">
        <v>3</v>
      </c>
      <c r="C12" s="62">
        <v>-7277.150000000001</v>
      </c>
      <c r="D12" s="60">
        <v>3325.56</v>
      </c>
      <c r="E12" s="60">
        <v>1512.06</v>
      </c>
      <c r="F12" s="60">
        <f t="shared" si="0"/>
        <v>-9090.650000000001</v>
      </c>
      <c r="G12" s="13" t="s">
        <v>44</v>
      </c>
      <c r="H12" s="5">
        <v>3.2</v>
      </c>
      <c r="I12" s="33">
        <f>H12*12*H22</f>
        <v>6693.120000000002</v>
      </c>
    </row>
    <row r="13" spans="1:9" s="21" customFormat="1" ht="29.25" customHeight="1">
      <c r="A13" s="4">
        <v>3</v>
      </c>
      <c r="B13" s="19" t="s">
        <v>45</v>
      </c>
      <c r="C13" s="62">
        <v>-2604.5699999999997</v>
      </c>
      <c r="D13" s="60">
        <v>1066.8</v>
      </c>
      <c r="E13" s="60">
        <v>485.04</v>
      </c>
      <c r="F13" s="60">
        <f t="shared" si="0"/>
        <v>-3186.33</v>
      </c>
      <c r="G13" s="13" t="s">
        <v>95</v>
      </c>
      <c r="H13" s="5">
        <v>0.6</v>
      </c>
      <c r="I13" s="33">
        <f>H13*12*H22</f>
        <v>1254.96</v>
      </c>
    </row>
    <row r="14" spans="1:8" s="21" customFormat="1" ht="30" customHeight="1">
      <c r="A14" s="4">
        <v>4</v>
      </c>
      <c r="B14" s="19" t="s">
        <v>46</v>
      </c>
      <c r="C14" s="62">
        <v>-1377.65</v>
      </c>
      <c r="D14" s="60">
        <v>779.07</v>
      </c>
      <c r="E14" s="60">
        <v>293.14</v>
      </c>
      <c r="F14" s="60">
        <f t="shared" si="0"/>
        <v>-1863.5800000000004</v>
      </c>
      <c r="G14" s="20"/>
      <c r="H14" s="85" t="s">
        <v>96</v>
      </c>
    </row>
    <row r="15" spans="1:8" s="21" customFormat="1" ht="30" customHeight="1">
      <c r="A15" s="4">
        <v>5</v>
      </c>
      <c r="B15" s="19" t="s">
        <v>49</v>
      </c>
      <c r="C15" s="62">
        <v>-3346.43</v>
      </c>
      <c r="D15" s="60">
        <v>90.96</v>
      </c>
      <c r="E15" s="60">
        <v>131.19</v>
      </c>
      <c r="F15" s="60">
        <f t="shared" si="0"/>
        <v>-3306.2</v>
      </c>
      <c r="G15" s="20"/>
      <c r="H15" s="20"/>
    </row>
    <row r="16" spans="1:8" s="21" customFormat="1" ht="30" customHeight="1">
      <c r="A16" s="4">
        <v>6</v>
      </c>
      <c r="B16" s="19" t="s">
        <v>93</v>
      </c>
      <c r="C16" s="84">
        <v>0</v>
      </c>
      <c r="D16" s="61">
        <f>40.77+13.59</f>
        <v>54.36</v>
      </c>
      <c r="E16" s="61">
        <v>20.1</v>
      </c>
      <c r="F16" s="60">
        <f t="shared" si="0"/>
        <v>-34.26</v>
      </c>
      <c r="G16" s="20"/>
      <c r="H16" s="20"/>
    </row>
    <row r="17" spans="1:8" s="21" customFormat="1" ht="30" customHeight="1">
      <c r="A17" s="4">
        <v>8</v>
      </c>
      <c r="B17" s="19" t="s">
        <v>94</v>
      </c>
      <c r="C17" s="84">
        <v>0</v>
      </c>
      <c r="D17" s="61">
        <f>3057.33+1130.3</f>
        <v>4187.63</v>
      </c>
      <c r="E17" s="61">
        <v>1522.99</v>
      </c>
      <c r="F17" s="60">
        <f t="shared" si="0"/>
        <v>-2664.6400000000003</v>
      </c>
      <c r="G17" s="20"/>
      <c r="H17" s="20"/>
    </row>
    <row r="18" spans="1:6" ht="19.5" customHeight="1">
      <c r="A18" s="4"/>
      <c r="B18" s="19" t="s">
        <v>4</v>
      </c>
      <c r="C18" s="61">
        <f>SUM(C11:C17)</f>
        <v>-58618.82</v>
      </c>
      <c r="D18" s="61">
        <f>SUM(D11:D17)</f>
        <v>22472.3</v>
      </c>
      <c r="E18" s="61">
        <f>SUM(E11:E17)</f>
        <v>9860.720000000001</v>
      </c>
      <c r="F18" s="61">
        <f>SUM(F11:F17)</f>
        <v>-71230.4</v>
      </c>
    </row>
    <row r="19" ht="11.25" customHeight="1"/>
    <row r="20" spans="1:6" ht="15.75">
      <c r="A20" s="87" t="s">
        <v>29</v>
      </c>
      <c r="B20" s="87"/>
      <c r="C20" s="87"/>
      <c r="D20" s="87"/>
      <c r="E20" s="87"/>
      <c r="F20" s="87"/>
    </row>
    <row r="21" spans="1:8" ht="15.75">
      <c r="A21" s="79"/>
      <c r="B21" s="79"/>
      <c r="C21" s="79"/>
      <c r="D21" s="79"/>
      <c r="E21" s="79"/>
      <c r="F21" s="79"/>
      <c r="H21" s="5" t="s">
        <v>30</v>
      </c>
    </row>
    <row r="22" spans="1:8" ht="33" customHeight="1">
      <c r="A22" s="18" t="s">
        <v>42</v>
      </c>
      <c r="B22" s="88" t="s">
        <v>6</v>
      </c>
      <c r="C22" s="88"/>
      <c r="D22" s="88"/>
      <c r="E22" s="88"/>
      <c r="F22" s="22" t="s">
        <v>17</v>
      </c>
      <c r="G22" s="23"/>
      <c r="H22" s="5">
        <f>D5</f>
        <v>174.3</v>
      </c>
    </row>
    <row r="23" spans="1:10" ht="18" customHeight="1">
      <c r="A23" s="24">
        <v>1</v>
      </c>
      <c r="B23" s="89" t="s">
        <v>8</v>
      </c>
      <c r="C23" s="89"/>
      <c r="D23" s="89"/>
      <c r="E23" s="90"/>
      <c r="F23" s="6">
        <f>I12</f>
        <v>6693.120000000002</v>
      </c>
      <c r="G23" s="13"/>
      <c r="H23" s="5" t="s">
        <v>31</v>
      </c>
      <c r="I23" s="5" t="s">
        <v>32</v>
      </c>
      <c r="J23" s="5" t="s">
        <v>33</v>
      </c>
    </row>
    <row r="24" spans="1:7" ht="18" customHeight="1">
      <c r="A24" s="26">
        <v>2</v>
      </c>
      <c r="B24" s="91" t="s">
        <v>46</v>
      </c>
      <c r="C24" s="91"/>
      <c r="D24" s="91"/>
      <c r="E24" s="92"/>
      <c r="F24" s="6">
        <f>D14</f>
        <v>779.07</v>
      </c>
      <c r="G24" s="13"/>
    </row>
    <row r="25" spans="1:7" ht="18" customHeight="1">
      <c r="A25" s="26">
        <v>3</v>
      </c>
      <c r="B25" s="91" t="s">
        <v>50</v>
      </c>
      <c r="C25" s="91"/>
      <c r="D25" s="91"/>
      <c r="E25" s="92"/>
      <c r="F25" s="6">
        <f>I13</f>
        <v>1254.96</v>
      </c>
      <c r="G25" s="13"/>
    </row>
    <row r="26" spans="1:7" ht="18" customHeight="1">
      <c r="A26" s="26">
        <v>4</v>
      </c>
      <c r="B26" s="91" t="s">
        <v>12</v>
      </c>
      <c r="C26" s="91"/>
      <c r="D26" s="91"/>
      <c r="E26" s="92"/>
      <c r="F26" s="6">
        <f>F27+F28+F29</f>
        <v>0</v>
      </c>
      <c r="G26" s="15">
        <f>F47</f>
        <v>0</v>
      </c>
    </row>
    <row r="27" spans="1:7" ht="16.5" customHeight="1">
      <c r="A27" s="26" t="s">
        <v>13</v>
      </c>
      <c r="B27" s="91" t="s">
        <v>34</v>
      </c>
      <c r="C27" s="91"/>
      <c r="D27" s="91"/>
      <c r="E27" s="92"/>
      <c r="F27" s="6">
        <f>F42+F43+F44</f>
        <v>0</v>
      </c>
      <c r="G27" s="13"/>
    </row>
    <row r="28" spans="1:7" ht="16.5" customHeight="1">
      <c r="A28" s="26" t="s">
        <v>13</v>
      </c>
      <c r="B28" s="91" t="s">
        <v>35</v>
      </c>
      <c r="C28" s="91"/>
      <c r="D28" s="91"/>
      <c r="E28" s="92"/>
      <c r="F28" s="6">
        <v>0</v>
      </c>
      <c r="G28" s="13"/>
    </row>
    <row r="29" spans="1:7" ht="16.5" customHeight="1">
      <c r="A29" s="26" t="s">
        <v>13</v>
      </c>
      <c r="B29" s="91" t="s">
        <v>36</v>
      </c>
      <c r="C29" s="91"/>
      <c r="D29" s="91"/>
      <c r="E29" s="92"/>
      <c r="F29" s="6">
        <v>0</v>
      </c>
      <c r="G29" s="13"/>
    </row>
    <row r="30" spans="1:7" ht="17.25" customHeight="1">
      <c r="A30" s="26">
        <v>5</v>
      </c>
      <c r="B30" s="86" t="s">
        <v>49</v>
      </c>
      <c r="C30" s="86"/>
      <c r="D30" s="86"/>
      <c r="E30" s="86"/>
      <c r="F30" s="83">
        <f>D15</f>
        <v>90.96</v>
      </c>
      <c r="G30" s="13"/>
    </row>
    <row r="31" spans="1:7" ht="17.25" customHeight="1">
      <c r="A31" s="26">
        <v>6</v>
      </c>
      <c r="B31" s="86" t="s">
        <v>53</v>
      </c>
      <c r="C31" s="86"/>
      <c r="D31" s="86"/>
      <c r="E31" s="86"/>
      <c r="F31" s="3">
        <f>D12+D13</f>
        <v>4392.36</v>
      </c>
      <c r="G31" s="13"/>
    </row>
    <row r="32" spans="1:7" ht="17.25" customHeight="1">
      <c r="A32" s="26">
        <v>7</v>
      </c>
      <c r="B32" s="86" t="s">
        <v>93</v>
      </c>
      <c r="C32" s="86"/>
      <c r="D32" s="86"/>
      <c r="E32" s="86"/>
      <c r="F32" s="3">
        <f>D16</f>
        <v>54.36</v>
      </c>
      <c r="G32" s="13"/>
    </row>
    <row r="33" spans="1:7" ht="17.25" customHeight="1">
      <c r="A33" s="26">
        <v>8</v>
      </c>
      <c r="B33" s="86" t="s">
        <v>94</v>
      </c>
      <c r="C33" s="86"/>
      <c r="D33" s="86"/>
      <c r="E33" s="86"/>
      <c r="F33" s="3">
        <f>D17</f>
        <v>4187.63</v>
      </c>
      <c r="G33" s="13"/>
    </row>
    <row r="34" spans="1:7" s="29" customFormat="1" ht="21" customHeight="1">
      <c r="A34" s="27"/>
      <c r="B34" s="100" t="s">
        <v>14</v>
      </c>
      <c r="C34" s="100"/>
      <c r="D34" s="100"/>
      <c r="E34" s="100"/>
      <c r="F34" s="28">
        <f>F23+F24+F25+F26+F31+F30+F32+F33</f>
        <v>17452.460000000003</v>
      </c>
      <c r="G34" s="10"/>
    </row>
    <row r="36" spans="1:6" ht="18" customHeight="1">
      <c r="A36" s="74" t="s">
        <v>91</v>
      </c>
      <c r="B36" s="74"/>
      <c r="C36" s="74"/>
      <c r="D36" s="74"/>
      <c r="E36" s="74"/>
      <c r="F36" s="3">
        <f>D7+D18-F34</f>
        <v>34312.609999999986</v>
      </c>
    </row>
    <row r="37" spans="1:6" ht="20.25" customHeight="1">
      <c r="A37" s="74" t="s">
        <v>92</v>
      </c>
      <c r="B37" s="74"/>
      <c r="C37" s="74"/>
      <c r="D37" s="74"/>
      <c r="E37" s="74"/>
      <c r="F37" s="3">
        <f>F18</f>
        <v>-71230.4</v>
      </c>
    </row>
    <row r="38" spans="1:6" ht="18" customHeight="1">
      <c r="A38" s="75" t="s">
        <v>77</v>
      </c>
      <c r="B38" s="75"/>
      <c r="C38" s="75"/>
      <c r="D38" s="75"/>
      <c r="E38" s="75"/>
      <c r="F38" s="3">
        <f>F36+F37</f>
        <v>-36917.79000000001</v>
      </c>
    </row>
    <row r="39" ht="11.25" customHeight="1"/>
    <row r="41" spans="1:6" ht="15.75">
      <c r="A41" s="30" t="s">
        <v>25</v>
      </c>
      <c r="B41" s="30" t="s">
        <v>16</v>
      </c>
      <c r="C41" s="101" t="s">
        <v>37</v>
      </c>
      <c r="D41" s="102"/>
      <c r="E41" s="103"/>
      <c r="F41" s="30" t="s">
        <v>38</v>
      </c>
    </row>
    <row r="42" spans="1:6" ht="18.75" customHeight="1">
      <c r="A42" s="80"/>
      <c r="B42" s="81"/>
      <c r="C42" s="104"/>
      <c r="D42" s="105"/>
      <c r="E42" s="106"/>
      <c r="F42" s="82"/>
    </row>
    <row r="43" spans="1:6" ht="18.75" customHeight="1">
      <c r="A43" s="80"/>
      <c r="B43" s="81"/>
      <c r="C43" s="107"/>
      <c r="D43" s="108"/>
      <c r="E43" s="109"/>
      <c r="F43" s="82"/>
    </row>
    <row r="44" spans="1:6" ht="18.75" customHeight="1">
      <c r="A44" s="80"/>
      <c r="B44" s="81"/>
      <c r="C44" s="110"/>
      <c r="D44" s="111"/>
      <c r="E44" s="112"/>
      <c r="F44" s="82"/>
    </row>
    <row r="45" spans="1:6" ht="18" customHeight="1">
      <c r="A45" s="4"/>
      <c r="B45" s="7"/>
      <c r="C45" s="93"/>
      <c r="D45" s="94"/>
      <c r="E45" s="95"/>
      <c r="F45" s="6"/>
    </row>
    <row r="46" spans="1:6" ht="15.75">
      <c r="A46" s="4"/>
      <c r="B46" s="7"/>
      <c r="C46" s="96"/>
      <c r="D46" s="97"/>
      <c r="E46" s="98"/>
      <c r="F46" s="8"/>
    </row>
    <row r="47" spans="1:6" s="29" customFormat="1" ht="15.75">
      <c r="A47" s="99" t="s">
        <v>39</v>
      </c>
      <c r="B47" s="99"/>
      <c r="C47" s="99"/>
      <c r="D47" s="99"/>
      <c r="E47" s="99"/>
      <c r="F47" s="31">
        <f>SUM(F42:F46)</f>
        <v>0</v>
      </c>
    </row>
  </sheetData>
  <sheetProtection/>
  <mergeCells count="23">
    <mergeCell ref="C43:E43"/>
    <mergeCell ref="C44:E44"/>
    <mergeCell ref="B32:E32"/>
    <mergeCell ref="B28:E28"/>
    <mergeCell ref="B29:E29"/>
    <mergeCell ref="B30:E30"/>
    <mergeCell ref="C45:E45"/>
    <mergeCell ref="C46:E46"/>
    <mergeCell ref="A47:E47"/>
    <mergeCell ref="B31:E31"/>
    <mergeCell ref="B34:E34"/>
    <mergeCell ref="C41:E41"/>
    <mergeCell ref="C42:E42"/>
    <mergeCell ref="B33:E33"/>
    <mergeCell ref="A1:F1"/>
    <mergeCell ref="A2:F2"/>
    <mergeCell ref="A20:F20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3"/>
  <sheetViews>
    <sheetView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12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7" t="s">
        <v>79</v>
      </c>
      <c r="B1" s="87"/>
      <c r="C1" s="87"/>
      <c r="D1" s="87"/>
      <c r="E1" s="87"/>
      <c r="F1" s="87"/>
      <c r="G1" s="78"/>
    </row>
    <row r="2" spans="1:8" ht="15.75">
      <c r="A2" s="87" t="s">
        <v>57</v>
      </c>
      <c r="B2" s="87"/>
      <c r="C2" s="87"/>
      <c r="D2" s="87"/>
      <c r="E2" s="87"/>
      <c r="F2" s="87"/>
      <c r="G2" s="10"/>
      <c r="H2" s="11"/>
    </row>
    <row r="3" ht="9" customHeight="1"/>
    <row r="4" spans="1:6" ht="15.75" hidden="1" outlineLevel="1">
      <c r="A4" s="13" t="s">
        <v>56</v>
      </c>
      <c r="C4" s="13"/>
      <c r="D4" s="13"/>
      <c r="E4" s="13"/>
      <c r="F4" s="13"/>
    </row>
    <row r="5" spans="1:6" ht="15.75" hidden="1" outlineLevel="1">
      <c r="A5" s="13" t="s">
        <v>18</v>
      </c>
      <c r="C5" s="13"/>
      <c r="D5" s="13">
        <v>174.3</v>
      </c>
      <c r="E5" s="13" t="s">
        <v>19</v>
      </c>
      <c r="F5" s="13"/>
    </row>
    <row r="6" ht="9" customHeight="1" collapsed="1">
      <c r="I6" s="34"/>
    </row>
    <row r="7" spans="1:6" ht="15.75">
      <c r="A7" s="10" t="s">
        <v>80</v>
      </c>
      <c r="C7" s="10"/>
      <c r="D7" s="14">
        <f>'2015'!F32</f>
        <v>24272.93</v>
      </c>
      <c r="E7" s="10" t="s">
        <v>21</v>
      </c>
      <c r="F7" s="10"/>
    </row>
    <row r="8" spans="1:6" ht="15.75">
      <c r="A8" s="10" t="s">
        <v>81</v>
      </c>
      <c r="C8" s="13"/>
      <c r="D8" s="15">
        <f>C16</f>
        <v>-46364.03999999999</v>
      </c>
      <c r="E8" s="13" t="s">
        <v>23</v>
      </c>
      <c r="F8" s="13"/>
    </row>
    <row r="9" spans="2:6" ht="15.75">
      <c r="B9" s="13"/>
      <c r="C9" s="13"/>
      <c r="D9" s="13"/>
      <c r="E9" s="13"/>
      <c r="F9" s="16" t="s">
        <v>24</v>
      </c>
    </row>
    <row r="10" spans="1:6" s="12" customFormat="1" ht="28.5" customHeight="1">
      <c r="A10" s="4" t="s">
        <v>25</v>
      </c>
      <c r="B10" s="17" t="s">
        <v>26</v>
      </c>
      <c r="C10" s="18" t="s">
        <v>82</v>
      </c>
      <c r="D10" s="18" t="s">
        <v>0</v>
      </c>
      <c r="E10" s="18" t="s">
        <v>28</v>
      </c>
      <c r="F10" s="18" t="s">
        <v>83</v>
      </c>
    </row>
    <row r="11" spans="1:9" s="21" customFormat="1" ht="30" customHeight="1">
      <c r="A11" s="4">
        <v>1</v>
      </c>
      <c r="B11" s="19" t="s">
        <v>2</v>
      </c>
      <c r="C11" s="62">
        <v>-35676.5</v>
      </c>
      <c r="D11" s="60">
        <v>12967.92</v>
      </c>
      <c r="E11" s="60">
        <v>4631.4</v>
      </c>
      <c r="F11" s="60">
        <f>C11-D11+E11</f>
        <v>-44013.02</v>
      </c>
      <c r="G11" s="5" t="s">
        <v>43</v>
      </c>
      <c r="H11" s="5">
        <v>6.2</v>
      </c>
      <c r="I11" s="34">
        <f>H11*12*H20</f>
        <v>12967.920000000002</v>
      </c>
    </row>
    <row r="12" spans="1:9" s="21" customFormat="1" ht="15.75">
      <c r="A12" s="4">
        <v>2</v>
      </c>
      <c r="B12" s="19" t="s">
        <v>3</v>
      </c>
      <c r="C12" s="62">
        <v>-5139.29</v>
      </c>
      <c r="D12" s="60">
        <v>3325.56</v>
      </c>
      <c r="E12" s="60">
        <v>1187.7</v>
      </c>
      <c r="F12" s="60">
        <f>C12-D12+E12</f>
        <v>-7277.150000000001</v>
      </c>
      <c r="G12" s="13" t="s">
        <v>44</v>
      </c>
      <c r="H12" s="5">
        <v>3.2</v>
      </c>
      <c r="I12" s="33">
        <f>H12*12*H20</f>
        <v>6693.120000000002</v>
      </c>
    </row>
    <row r="13" spans="1:9" s="21" customFormat="1" ht="29.25" customHeight="1">
      <c r="A13" s="4">
        <v>3</v>
      </c>
      <c r="B13" s="19" t="s">
        <v>45</v>
      </c>
      <c r="C13" s="62">
        <v>-1918.7699999999998</v>
      </c>
      <c r="D13" s="60">
        <v>1066.8</v>
      </c>
      <c r="E13" s="60">
        <v>381</v>
      </c>
      <c r="F13" s="60">
        <f>C13-D13+E13</f>
        <v>-2604.5699999999997</v>
      </c>
      <c r="G13" s="13" t="s">
        <v>54</v>
      </c>
      <c r="H13" s="5">
        <v>0.6</v>
      </c>
      <c r="I13" s="33">
        <f>H13*12*H20</f>
        <v>1254.96</v>
      </c>
    </row>
    <row r="14" spans="1:8" s="21" customFormat="1" ht="30" customHeight="1">
      <c r="A14" s="4">
        <v>4</v>
      </c>
      <c r="B14" s="19" t="s">
        <v>46</v>
      </c>
      <c r="C14" s="62">
        <v>-1028.13</v>
      </c>
      <c r="D14" s="60">
        <v>543.72</v>
      </c>
      <c r="E14" s="60">
        <v>194.2</v>
      </c>
      <c r="F14" s="60">
        <f>C14-D14+E14</f>
        <v>-1377.65</v>
      </c>
      <c r="G14" s="20"/>
      <c r="H14" s="20"/>
    </row>
    <row r="15" spans="1:8" s="21" customFormat="1" ht="30" customHeight="1">
      <c r="A15" s="4">
        <v>5</v>
      </c>
      <c r="B15" s="19" t="s">
        <v>49</v>
      </c>
      <c r="C15" s="62">
        <v>-2601.35</v>
      </c>
      <c r="D15" s="60">
        <v>1166.52</v>
      </c>
      <c r="E15" s="60">
        <v>421.44</v>
      </c>
      <c r="F15" s="60">
        <f>C15-D15+E15</f>
        <v>-3346.43</v>
      </c>
      <c r="G15" s="20"/>
      <c r="H15" s="20"/>
    </row>
    <row r="16" spans="1:6" ht="19.5" customHeight="1">
      <c r="A16" s="4"/>
      <c r="B16" s="19" t="s">
        <v>4</v>
      </c>
      <c r="C16" s="61">
        <f>SUM(C11:C15)</f>
        <v>-46364.03999999999</v>
      </c>
      <c r="D16" s="61">
        <f>SUM(D11:D15)</f>
        <v>19070.52</v>
      </c>
      <c r="E16" s="61">
        <f>SUM(E11:E15)</f>
        <v>6815.739999999999</v>
      </c>
      <c r="F16" s="61">
        <f>SUM(F11:F15)</f>
        <v>-58618.82</v>
      </c>
    </row>
    <row r="17" ht="11.25" customHeight="1"/>
    <row r="18" spans="1:6" ht="15.75">
      <c r="A18" s="87" t="s">
        <v>29</v>
      </c>
      <c r="B18" s="87"/>
      <c r="C18" s="87"/>
      <c r="D18" s="87"/>
      <c r="E18" s="87"/>
      <c r="F18" s="87"/>
    </row>
    <row r="19" spans="1:8" ht="15.75">
      <c r="A19" s="78"/>
      <c r="B19" s="78"/>
      <c r="C19" s="78"/>
      <c r="D19" s="78"/>
      <c r="E19" s="78"/>
      <c r="F19" s="78"/>
      <c r="H19" s="5" t="s">
        <v>30</v>
      </c>
    </row>
    <row r="20" spans="1:8" ht="33" customHeight="1">
      <c r="A20" s="18" t="s">
        <v>42</v>
      </c>
      <c r="B20" s="88" t="s">
        <v>6</v>
      </c>
      <c r="C20" s="88"/>
      <c r="D20" s="88"/>
      <c r="E20" s="88"/>
      <c r="F20" s="22" t="s">
        <v>17</v>
      </c>
      <c r="G20" s="23"/>
      <c r="H20" s="5">
        <f>D5</f>
        <v>174.3</v>
      </c>
    </row>
    <row r="21" spans="1:10" ht="18" customHeight="1">
      <c r="A21" s="24">
        <v>1</v>
      </c>
      <c r="B21" s="89" t="s">
        <v>8</v>
      </c>
      <c r="C21" s="89"/>
      <c r="D21" s="89"/>
      <c r="E21" s="90"/>
      <c r="F21" s="6">
        <f>I12</f>
        <v>6693.120000000002</v>
      </c>
      <c r="G21" s="13"/>
      <c r="H21" s="5" t="s">
        <v>31</v>
      </c>
      <c r="I21" s="5" t="s">
        <v>32</v>
      </c>
      <c r="J21" s="5" t="s">
        <v>33</v>
      </c>
    </row>
    <row r="22" spans="1:7" ht="18" customHeight="1">
      <c r="A22" s="26">
        <v>2</v>
      </c>
      <c r="B22" s="91" t="s">
        <v>46</v>
      </c>
      <c r="C22" s="91"/>
      <c r="D22" s="91"/>
      <c r="E22" s="92"/>
      <c r="F22" s="6">
        <f>D14</f>
        <v>543.72</v>
      </c>
      <c r="G22" s="13"/>
    </row>
    <row r="23" spans="1:7" ht="18" customHeight="1">
      <c r="A23" s="26">
        <v>3</v>
      </c>
      <c r="B23" s="91" t="s">
        <v>50</v>
      </c>
      <c r="C23" s="91"/>
      <c r="D23" s="91"/>
      <c r="E23" s="92"/>
      <c r="F23" s="6">
        <f>I13</f>
        <v>1254.96</v>
      </c>
      <c r="G23" s="13"/>
    </row>
    <row r="24" spans="1:7" ht="18" customHeight="1">
      <c r="A24" s="26">
        <v>4</v>
      </c>
      <c r="B24" s="91" t="s">
        <v>12</v>
      </c>
      <c r="C24" s="91"/>
      <c r="D24" s="91"/>
      <c r="E24" s="92"/>
      <c r="F24" s="6">
        <f>F25+F26+F27</f>
        <v>0</v>
      </c>
      <c r="G24" s="15">
        <f>F43</f>
        <v>0</v>
      </c>
    </row>
    <row r="25" spans="1:7" ht="16.5" customHeight="1">
      <c r="A25" s="26" t="s">
        <v>13</v>
      </c>
      <c r="B25" s="91" t="s">
        <v>34</v>
      </c>
      <c r="C25" s="91"/>
      <c r="D25" s="91"/>
      <c r="E25" s="92"/>
      <c r="F25" s="6">
        <f>F38+F39+F40</f>
        <v>0</v>
      </c>
      <c r="G25" s="13"/>
    </row>
    <row r="26" spans="1:7" ht="16.5" customHeight="1">
      <c r="A26" s="26" t="s">
        <v>13</v>
      </c>
      <c r="B26" s="91" t="s">
        <v>35</v>
      </c>
      <c r="C26" s="91"/>
      <c r="D26" s="91"/>
      <c r="E26" s="92"/>
      <c r="F26" s="6">
        <v>0</v>
      </c>
      <c r="G26" s="13"/>
    </row>
    <row r="27" spans="1:7" ht="16.5" customHeight="1">
      <c r="A27" s="26" t="s">
        <v>13</v>
      </c>
      <c r="B27" s="91" t="s">
        <v>36</v>
      </c>
      <c r="C27" s="91"/>
      <c r="D27" s="91"/>
      <c r="E27" s="92"/>
      <c r="F27" s="6">
        <v>0</v>
      </c>
      <c r="G27" s="13"/>
    </row>
    <row r="28" spans="1:7" ht="17.25" customHeight="1">
      <c r="A28" s="26">
        <v>5</v>
      </c>
      <c r="B28" s="86" t="s">
        <v>49</v>
      </c>
      <c r="C28" s="86"/>
      <c r="D28" s="86"/>
      <c r="E28" s="86"/>
      <c r="F28" s="83">
        <f>D15</f>
        <v>1166.52</v>
      </c>
      <c r="G28" s="13"/>
    </row>
    <row r="29" spans="1:7" ht="17.25" customHeight="1">
      <c r="A29" s="26">
        <v>6</v>
      </c>
      <c r="B29" s="86" t="s">
        <v>53</v>
      </c>
      <c r="C29" s="86"/>
      <c r="D29" s="86"/>
      <c r="E29" s="86"/>
      <c r="F29" s="3">
        <f>D12+D13</f>
        <v>4392.36</v>
      </c>
      <c r="G29" s="13"/>
    </row>
    <row r="30" spans="1:7" s="29" customFormat="1" ht="21" customHeight="1">
      <c r="A30" s="27"/>
      <c r="B30" s="100" t="s">
        <v>14</v>
      </c>
      <c r="C30" s="100"/>
      <c r="D30" s="100"/>
      <c r="E30" s="100"/>
      <c r="F30" s="28">
        <f>F21+F22+F23+F24+F29+F28</f>
        <v>14050.680000000004</v>
      </c>
      <c r="G30" s="10"/>
    </row>
    <row r="32" spans="1:6" ht="18" customHeight="1">
      <c r="A32" s="74" t="s">
        <v>84</v>
      </c>
      <c r="B32" s="74"/>
      <c r="C32" s="74"/>
      <c r="D32" s="74"/>
      <c r="E32" s="74"/>
      <c r="F32" s="3">
        <f>D7+D16-F30</f>
        <v>29292.769999999993</v>
      </c>
    </row>
    <row r="33" spans="1:6" ht="20.25" customHeight="1">
      <c r="A33" s="74" t="s">
        <v>85</v>
      </c>
      <c r="B33" s="74"/>
      <c r="C33" s="74"/>
      <c r="D33" s="74"/>
      <c r="E33" s="74"/>
      <c r="F33" s="3">
        <f>F16</f>
        <v>-58618.82</v>
      </c>
    </row>
    <row r="34" spans="1:6" ht="18" customHeight="1">
      <c r="A34" s="75" t="s">
        <v>77</v>
      </c>
      <c r="B34" s="75"/>
      <c r="C34" s="75"/>
      <c r="D34" s="75"/>
      <c r="E34" s="75"/>
      <c r="F34" s="3">
        <f>F32+F33</f>
        <v>-29326.050000000007</v>
      </c>
    </row>
    <row r="35" ht="11.25" customHeight="1"/>
    <row r="37" spans="1:6" ht="15.75">
      <c r="A37" s="30" t="s">
        <v>25</v>
      </c>
      <c r="B37" s="30" t="s">
        <v>16</v>
      </c>
      <c r="C37" s="101" t="s">
        <v>37</v>
      </c>
      <c r="D37" s="102"/>
      <c r="E37" s="103"/>
      <c r="F37" s="30" t="s">
        <v>38</v>
      </c>
    </row>
    <row r="38" spans="1:6" ht="18.75" customHeight="1">
      <c r="A38" s="80"/>
      <c r="B38" s="81"/>
      <c r="C38" s="104"/>
      <c r="D38" s="105"/>
      <c r="E38" s="106"/>
      <c r="F38" s="82"/>
    </row>
    <row r="39" spans="1:6" ht="18.75" customHeight="1">
      <c r="A39" s="80"/>
      <c r="B39" s="81"/>
      <c r="C39" s="107"/>
      <c r="D39" s="108"/>
      <c r="E39" s="109"/>
      <c r="F39" s="82"/>
    </row>
    <row r="40" spans="1:6" ht="18.75" customHeight="1">
      <c r="A40" s="80"/>
      <c r="B40" s="81"/>
      <c r="C40" s="110"/>
      <c r="D40" s="111"/>
      <c r="E40" s="112"/>
      <c r="F40" s="82"/>
    </row>
    <row r="41" spans="1:6" ht="18" customHeight="1">
      <c r="A41" s="4"/>
      <c r="B41" s="7"/>
      <c r="C41" s="93"/>
      <c r="D41" s="94"/>
      <c r="E41" s="95"/>
      <c r="F41" s="6"/>
    </row>
    <row r="42" spans="1:6" ht="15.75">
      <c r="A42" s="4"/>
      <c r="B42" s="7"/>
      <c r="C42" s="96"/>
      <c r="D42" s="97"/>
      <c r="E42" s="98"/>
      <c r="F42" s="8"/>
    </row>
    <row r="43" spans="1:6" s="29" customFormat="1" ht="15.75">
      <c r="A43" s="99" t="s">
        <v>39</v>
      </c>
      <c r="B43" s="99"/>
      <c r="C43" s="99"/>
      <c r="D43" s="99"/>
      <c r="E43" s="99"/>
      <c r="F43" s="31">
        <f>SUM(F38:F42)</f>
        <v>0</v>
      </c>
    </row>
  </sheetData>
  <sheetProtection/>
  <mergeCells count="21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C41:E41"/>
    <mergeCell ref="C42:E42"/>
    <mergeCell ref="A43:E43"/>
    <mergeCell ref="B29:E29"/>
    <mergeCell ref="B30:E30"/>
    <mergeCell ref="C37:E37"/>
    <mergeCell ref="C38:E38"/>
    <mergeCell ref="C39:E39"/>
    <mergeCell ref="C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3"/>
  <sheetViews>
    <sheetView view="pageBreakPreview" zoomScaleSheetLayoutView="100" zoomScalePageLayoutView="0" workbookViewId="0" topLeftCell="A3">
      <selection activeCell="D16" sqref="D16"/>
    </sheetView>
  </sheetViews>
  <sheetFormatPr defaultColWidth="9.140625" defaultRowHeight="12.75" outlineLevelRow="1"/>
  <cols>
    <col min="1" max="1" width="4.421875" style="12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7" t="s">
        <v>40</v>
      </c>
      <c r="B1" s="87"/>
      <c r="C1" s="87"/>
      <c r="D1" s="87"/>
      <c r="E1" s="87"/>
      <c r="F1" s="87"/>
      <c r="G1" s="77"/>
    </row>
    <row r="2" spans="1:8" ht="15.75">
      <c r="A2" s="87" t="s">
        <v>57</v>
      </c>
      <c r="B2" s="87"/>
      <c r="C2" s="87"/>
      <c r="D2" s="87"/>
      <c r="E2" s="87"/>
      <c r="F2" s="87"/>
      <c r="G2" s="10"/>
      <c r="H2" s="11"/>
    </row>
    <row r="3" ht="9" customHeight="1"/>
    <row r="4" spans="1:6" ht="15.75" hidden="1" outlineLevel="1">
      <c r="A4" s="13" t="s">
        <v>56</v>
      </c>
      <c r="C4" s="13"/>
      <c r="D4" s="13"/>
      <c r="E4" s="13"/>
      <c r="F4" s="13"/>
    </row>
    <row r="5" spans="1:6" ht="15.75" hidden="1" outlineLevel="1">
      <c r="A5" s="13" t="s">
        <v>18</v>
      </c>
      <c r="C5" s="13"/>
      <c r="D5" s="13">
        <v>174.3</v>
      </c>
      <c r="E5" s="13" t="s">
        <v>19</v>
      </c>
      <c r="F5" s="13"/>
    </row>
    <row r="6" ht="9" customHeight="1" collapsed="1">
      <c r="I6" s="34"/>
    </row>
    <row r="7" spans="1:6" ht="15.75">
      <c r="A7" s="10"/>
      <c r="C7" s="10"/>
      <c r="D7" s="14"/>
      <c r="E7" s="10"/>
      <c r="F7" s="10"/>
    </row>
    <row r="8" spans="1:6" ht="15.75">
      <c r="A8" s="10" t="s">
        <v>22</v>
      </c>
      <c r="C8" s="13"/>
      <c r="D8" s="15">
        <f>C16</f>
        <v>-35516.65</v>
      </c>
      <c r="E8" s="13" t="s">
        <v>23</v>
      </c>
      <c r="F8" s="13"/>
    </row>
    <row r="9" spans="2:6" ht="15.75">
      <c r="B9" s="13"/>
      <c r="C9" s="13"/>
      <c r="D9" s="13"/>
      <c r="E9" s="13"/>
      <c r="F9" s="16" t="s">
        <v>24</v>
      </c>
    </row>
    <row r="10" spans="1:6" s="12" customFormat="1" ht="28.5" customHeight="1">
      <c r="A10" s="4" t="s">
        <v>25</v>
      </c>
      <c r="B10" s="17" t="s">
        <v>26</v>
      </c>
      <c r="C10" s="18" t="s">
        <v>27</v>
      </c>
      <c r="D10" s="18" t="s">
        <v>0</v>
      </c>
      <c r="E10" s="18" t="s">
        <v>28</v>
      </c>
      <c r="F10" s="18" t="s">
        <v>41</v>
      </c>
    </row>
    <row r="11" spans="1:9" s="21" customFormat="1" ht="30" customHeight="1">
      <c r="A11" s="4">
        <v>1</v>
      </c>
      <c r="B11" s="19" t="s">
        <v>2</v>
      </c>
      <c r="C11" s="62">
        <v>-28242.7</v>
      </c>
      <c r="D11" s="60">
        <v>12967.92</v>
      </c>
      <c r="E11" s="60">
        <v>5534.12</v>
      </c>
      <c r="F11" s="60">
        <f>C11-D11+E11</f>
        <v>-35676.5</v>
      </c>
      <c r="G11" s="5" t="s">
        <v>43</v>
      </c>
      <c r="H11" s="5">
        <v>6.2</v>
      </c>
      <c r="I11" s="34">
        <f>H11*12*H20</f>
        <v>12967.920000000002</v>
      </c>
    </row>
    <row r="12" spans="1:9" s="21" customFormat="1" ht="15.75">
      <c r="A12" s="4">
        <v>2</v>
      </c>
      <c r="B12" s="19" t="s">
        <v>3</v>
      </c>
      <c r="C12" s="62">
        <v>-3232.93</v>
      </c>
      <c r="D12" s="60">
        <v>3325.56</v>
      </c>
      <c r="E12" s="60">
        <v>1419.2</v>
      </c>
      <c r="F12" s="60">
        <f>C12-D12+E12</f>
        <v>-5139.29</v>
      </c>
      <c r="G12" s="13" t="s">
        <v>44</v>
      </c>
      <c r="H12" s="5">
        <v>3.2</v>
      </c>
      <c r="I12" s="33">
        <f>H12*12*H20</f>
        <v>6693.120000000002</v>
      </c>
    </row>
    <row r="13" spans="1:9" s="21" customFormat="1" ht="29.25" customHeight="1">
      <c r="A13" s="4">
        <v>3</v>
      </c>
      <c r="B13" s="19" t="s">
        <v>45</v>
      </c>
      <c r="C13" s="62">
        <v>-1307.23</v>
      </c>
      <c r="D13" s="60">
        <v>1066.8</v>
      </c>
      <c r="E13" s="60">
        <v>455.26</v>
      </c>
      <c r="F13" s="60">
        <f>C13-D13+E13</f>
        <v>-1918.7699999999998</v>
      </c>
      <c r="G13" s="13" t="s">
        <v>54</v>
      </c>
      <c r="H13" s="5">
        <v>0.6</v>
      </c>
      <c r="I13" s="33">
        <f>H13*12*H20</f>
        <v>1254.96</v>
      </c>
    </row>
    <row r="14" spans="1:8" s="21" customFormat="1" ht="30" customHeight="1">
      <c r="A14" s="4">
        <v>4</v>
      </c>
      <c r="B14" s="19" t="s">
        <v>46</v>
      </c>
      <c r="C14" s="62">
        <v>-716.47</v>
      </c>
      <c r="D14" s="60">
        <v>543.72</v>
      </c>
      <c r="E14" s="60">
        <v>232.06</v>
      </c>
      <c r="F14" s="60">
        <f>C14-D14+E14</f>
        <v>-1028.13</v>
      </c>
      <c r="G14" s="20"/>
      <c r="H14" s="20"/>
    </row>
    <row r="15" spans="1:8" s="21" customFormat="1" ht="30" customHeight="1">
      <c r="A15" s="4">
        <v>5</v>
      </c>
      <c r="B15" s="19" t="s">
        <v>49</v>
      </c>
      <c r="C15" s="62">
        <v>-2017.32</v>
      </c>
      <c r="D15" s="60">
        <v>1012.6</v>
      </c>
      <c r="E15" s="60">
        <v>428.57</v>
      </c>
      <c r="F15" s="60">
        <f>C15-D15+E15</f>
        <v>-2601.35</v>
      </c>
      <c r="G15" s="20"/>
      <c r="H15" s="20"/>
    </row>
    <row r="16" spans="1:6" ht="19.5" customHeight="1">
      <c r="A16" s="4"/>
      <c r="B16" s="19" t="s">
        <v>4</v>
      </c>
      <c r="C16" s="61">
        <f>SUM(C11:C15)</f>
        <v>-35516.65</v>
      </c>
      <c r="D16" s="61">
        <f>SUM(D11:D15)</f>
        <v>18916.6</v>
      </c>
      <c r="E16" s="61">
        <f>SUM(E11:E15)</f>
        <v>8069.21</v>
      </c>
      <c r="F16" s="61">
        <f>SUM(F11:F15)</f>
        <v>-46364.03999999999</v>
      </c>
    </row>
    <row r="17" ht="11.25" customHeight="1"/>
    <row r="18" spans="1:6" ht="15.75">
      <c r="A18" s="87" t="s">
        <v>29</v>
      </c>
      <c r="B18" s="87"/>
      <c r="C18" s="87"/>
      <c r="D18" s="87"/>
      <c r="E18" s="87"/>
      <c r="F18" s="87"/>
    </row>
    <row r="19" spans="1:8" ht="15.75">
      <c r="A19" s="77"/>
      <c r="B19" s="77"/>
      <c r="C19" s="77"/>
      <c r="D19" s="77"/>
      <c r="E19" s="77"/>
      <c r="F19" s="77"/>
      <c r="H19" s="5" t="s">
        <v>30</v>
      </c>
    </row>
    <row r="20" spans="1:8" ht="33" customHeight="1">
      <c r="A20" s="18" t="s">
        <v>42</v>
      </c>
      <c r="B20" s="88" t="s">
        <v>6</v>
      </c>
      <c r="C20" s="88"/>
      <c r="D20" s="88"/>
      <c r="E20" s="88"/>
      <c r="F20" s="22" t="s">
        <v>17</v>
      </c>
      <c r="G20" s="23"/>
      <c r="H20" s="5">
        <f>D5</f>
        <v>174.3</v>
      </c>
    </row>
    <row r="21" spans="1:10" ht="18" customHeight="1">
      <c r="A21" s="24">
        <v>1</v>
      </c>
      <c r="B21" s="89" t="s">
        <v>8</v>
      </c>
      <c r="C21" s="89"/>
      <c r="D21" s="89"/>
      <c r="E21" s="89"/>
      <c r="F21" s="1">
        <f>I12</f>
        <v>6693.120000000002</v>
      </c>
      <c r="G21" s="25"/>
      <c r="H21" s="5" t="s">
        <v>31</v>
      </c>
      <c r="I21" s="5" t="s">
        <v>32</v>
      </c>
      <c r="J21" s="5" t="s">
        <v>33</v>
      </c>
    </row>
    <row r="22" spans="1:7" ht="18" customHeight="1">
      <c r="A22" s="26">
        <v>2</v>
      </c>
      <c r="B22" s="91" t="s">
        <v>46</v>
      </c>
      <c r="C22" s="91"/>
      <c r="D22" s="91"/>
      <c r="E22" s="91"/>
      <c r="F22" s="2">
        <f>D14</f>
        <v>543.72</v>
      </c>
      <c r="G22" s="25"/>
    </row>
    <row r="23" spans="1:7" ht="18" customHeight="1">
      <c r="A23" s="26">
        <v>3</v>
      </c>
      <c r="B23" s="91" t="s">
        <v>50</v>
      </c>
      <c r="C23" s="91"/>
      <c r="D23" s="91"/>
      <c r="E23" s="91"/>
      <c r="F23" s="2">
        <f>I13</f>
        <v>1254.96</v>
      </c>
      <c r="G23" s="25"/>
    </row>
    <row r="24" spans="1:7" ht="18" customHeight="1">
      <c r="A24" s="26">
        <v>4</v>
      </c>
      <c r="B24" s="91" t="s">
        <v>12</v>
      </c>
      <c r="C24" s="91"/>
      <c r="D24" s="91"/>
      <c r="E24" s="91"/>
      <c r="F24" s="2">
        <f>F25+F26+F27</f>
        <v>2583</v>
      </c>
      <c r="G24" s="76">
        <f>F43</f>
        <v>2583</v>
      </c>
    </row>
    <row r="25" spans="1:7" ht="16.5" customHeight="1">
      <c r="A25" s="26" t="s">
        <v>13</v>
      </c>
      <c r="B25" s="91" t="s">
        <v>34</v>
      </c>
      <c r="C25" s="91"/>
      <c r="D25" s="91"/>
      <c r="E25" s="91"/>
      <c r="F25" s="3">
        <f>F38+F39+F40</f>
        <v>2583</v>
      </c>
      <c r="G25" s="13"/>
    </row>
    <row r="26" spans="1:7" ht="16.5" customHeight="1">
      <c r="A26" s="26" t="s">
        <v>13</v>
      </c>
      <c r="B26" s="91" t="s">
        <v>35</v>
      </c>
      <c r="C26" s="91"/>
      <c r="D26" s="91"/>
      <c r="E26" s="91"/>
      <c r="F26" s="3">
        <v>0</v>
      </c>
      <c r="G26" s="13"/>
    </row>
    <row r="27" spans="1:7" ht="16.5" customHeight="1">
      <c r="A27" s="26" t="s">
        <v>13</v>
      </c>
      <c r="B27" s="91" t="s">
        <v>36</v>
      </c>
      <c r="C27" s="91"/>
      <c r="D27" s="91"/>
      <c r="E27" s="91"/>
      <c r="F27" s="3">
        <v>0</v>
      </c>
      <c r="G27" s="13"/>
    </row>
    <row r="28" spans="1:7" ht="17.25" customHeight="1">
      <c r="A28" s="26">
        <v>5</v>
      </c>
      <c r="B28" s="86" t="s">
        <v>49</v>
      </c>
      <c r="C28" s="86"/>
      <c r="D28" s="86"/>
      <c r="E28" s="86"/>
      <c r="F28" s="3">
        <f>D15</f>
        <v>1012.6</v>
      </c>
      <c r="G28" s="13"/>
    </row>
    <row r="29" spans="1:7" ht="17.25" customHeight="1">
      <c r="A29" s="26">
        <v>6</v>
      </c>
      <c r="B29" s="86" t="s">
        <v>53</v>
      </c>
      <c r="C29" s="86"/>
      <c r="D29" s="86"/>
      <c r="E29" s="86"/>
      <c r="F29" s="3">
        <f>D12+D13</f>
        <v>4392.36</v>
      </c>
      <c r="G29" s="13"/>
    </row>
    <row r="30" spans="1:7" s="29" customFormat="1" ht="21" customHeight="1">
      <c r="A30" s="27"/>
      <c r="B30" s="100" t="s">
        <v>14</v>
      </c>
      <c r="C30" s="100"/>
      <c r="D30" s="100"/>
      <c r="E30" s="100"/>
      <c r="F30" s="28">
        <f>F21+F22+F23+F24+F29+F28</f>
        <v>16479.760000000002</v>
      </c>
      <c r="G30" s="10"/>
    </row>
    <row r="32" spans="1:6" ht="18" customHeight="1">
      <c r="A32" s="74" t="s">
        <v>78</v>
      </c>
      <c r="B32" s="74"/>
      <c r="C32" s="74"/>
      <c r="D32" s="74"/>
      <c r="E32" s="74"/>
      <c r="F32" s="3">
        <f>D7+D16-F30</f>
        <v>2436.8399999999965</v>
      </c>
    </row>
    <row r="33" spans="1:6" ht="20.25" customHeight="1">
      <c r="A33" s="74" t="s">
        <v>76</v>
      </c>
      <c r="B33" s="74"/>
      <c r="C33" s="74"/>
      <c r="D33" s="74"/>
      <c r="E33" s="74"/>
      <c r="F33" s="3">
        <f>F16</f>
        <v>-46364.03999999999</v>
      </c>
    </row>
    <row r="34" spans="1:6" ht="18" customHeight="1">
      <c r="A34" s="75" t="s">
        <v>77</v>
      </c>
      <c r="B34" s="75"/>
      <c r="C34" s="75"/>
      <c r="D34" s="75"/>
      <c r="E34" s="75"/>
      <c r="F34" s="3">
        <f>F32+F33</f>
        <v>-43927.2</v>
      </c>
    </row>
    <row r="35" ht="11.25" customHeight="1"/>
    <row r="37" spans="1:6" ht="15.75">
      <c r="A37" s="30" t="s">
        <v>25</v>
      </c>
      <c r="B37" s="30" t="s">
        <v>16</v>
      </c>
      <c r="C37" s="101" t="s">
        <v>37</v>
      </c>
      <c r="D37" s="102"/>
      <c r="E37" s="103"/>
      <c r="F37" s="30" t="s">
        <v>38</v>
      </c>
    </row>
    <row r="38" spans="1:6" s="36" customFormat="1" ht="31.5" customHeight="1">
      <c r="A38" s="35"/>
      <c r="B38" s="41">
        <v>42122</v>
      </c>
      <c r="C38" s="113" t="s">
        <v>74</v>
      </c>
      <c r="D38" s="114"/>
      <c r="E38" s="115"/>
      <c r="F38" s="42">
        <v>377</v>
      </c>
    </row>
    <row r="39" spans="1:6" s="38" customFormat="1" ht="30" customHeight="1">
      <c r="A39" s="37"/>
      <c r="B39" s="39">
        <v>42139</v>
      </c>
      <c r="C39" s="116" t="s">
        <v>75</v>
      </c>
      <c r="D39" s="117"/>
      <c r="E39" s="118"/>
      <c r="F39" s="40">
        <v>1508</v>
      </c>
    </row>
    <row r="40" spans="1:6" s="72" customFormat="1" ht="29.25" customHeight="1">
      <c r="A40" s="70"/>
      <c r="B40" s="71">
        <v>42270</v>
      </c>
      <c r="C40" s="119" t="s">
        <v>75</v>
      </c>
      <c r="D40" s="120"/>
      <c r="E40" s="121"/>
      <c r="F40" s="73">
        <v>698</v>
      </c>
    </row>
    <row r="41" spans="1:6" ht="27" customHeight="1">
      <c r="A41" s="4"/>
      <c r="B41" s="7"/>
      <c r="C41" s="93"/>
      <c r="D41" s="94"/>
      <c r="E41" s="95"/>
      <c r="F41" s="6"/>
    </row>
    <row r="42" spans="1:6" ht="15.75">
      <c r="A42" s="4"/>
      <c r="B42" s="7"/>
      <c r="C42" s="96"/>
      <c r="D42" s="97"/>
      <c r="E42" s="98"/>
      <c r="F42" s="8"/>
    </row>
    <row r="43" spans="1:6" s="29" customFormat="1" ht="15.75">
      <c r="A43" s="99" t="s">
        <v>39</v>
      </c>
      <c r="B43" s="99"/>
      <c r="C43" s="99"/>
      <c r="D43" s="99"/>
      <c r="E43" s="99"/>
      <c r="F43" s="31">
        <f>SUM(F38:F42)</f>
        <v>2583</v>
      </c>
    </row>
  </sheetData>
  <sheetProtection selectLockedCells="1" selectUnlockedCells="1"/>
  <mergeCells count="21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C41:E41"/>
    <mergeCell ref="C42:E42"/>
    <mergeCell ref="A43:E43"/>
    <mergeCell ref="B29:E29"/>
    <mergeCell ref="B30:E30"/>
    <mergeCell ref="C37:E37"/>
    <mergeCell ref="C38:E38"/>
    <mergeCell ref="C39:E39"/>
    <mergeCell ref="C40:E4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3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12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7" t="s">
        <v>40</v>
      </c>
      <c r="B1" s="87"/>
      <c r="C1" s="87"/>
      <c r="D1" s="87"/>
      <c r="E1" s="87"/>
      <c r="F1" s="87"/>
      <c r="G1" s="9"/>
    </row>
    <row r="2" spans="1:8" ht="15.75">
      <c r="A2" s="87" t="s">
        <v>57</v>
      </c>
      <c r="B2" s="87"/>
      <c r="C2" s="87"/>
      <c r="D2" s="87"/>
      <c r="E2" s="87"/>
      <c r="F2" s="87"/>
      <c r="G2" s="10"/>
      <c r="H2" s="11"/>
    </row>
    <row r="3" ht="9" customHeight="1"/>
    <row r="4" spans="1:6" ht="15.75" hidden="1" outlineLevel="1">
      <c r="A4" s="13" t="s">
        <v>56</v>
      </c>
      <c r="C4" s="13"/>
      <c r="D4" s="13"/>
      <c r="E4" s="13"/>
      <c r="F4" s="13"/>
    </row>
    <row r="5" spans="1:6" ht="15.75" hidden="1" outlineLevel="1">
      <c r="A5" s="13" t="s">
        <v>18</v>
      </c>
      <c r="C5" s="13"/>
      <c r="D5" s="13">
        <v>174.3</v>
      </c>
      <c r="E5" s="13" t="s">
        <v>19</v>
      </c>
      <c r="F5" s="13"/>
    </row>
    <row r="6" ht="9" customHeight="1" collapsed="1">
      <c r="I6" s="34"/>
    </row>
    <row r="7" spans="1:6" ht="15.75">
      <c r="A7" s="10" t="s">
        <v>20</v>
      </c>
      <c r="C7" s="10"/>
      <c r="D7" s="14">
        <f>'2014'!B27</f>
        <v>21836.09</v>
      </c>
      <c r="E7" s="10" t="s">
        <v>21</v>
      </c>
      <c r="F7" s="10"/>
    </row>
    <row r="8" spans="1:6" ht="15.75">
      <c r="A8" s="10" t="s">
        <v>22</v>
      </c>
      <c r="C8" s="13"/>
      <c r="D8" s="15">
        <f>C16</f>
        <v>-35516.65</v>
      </c>
      <c r="E8" s="13" t="s">
        <v>23</v>
      </c>
      <c r="F8" s="13"/>
    </row>
    <row r="9" spans="2:6" ht="15.75">
      <c r="B9" s="13"/>
      <c r="C9" s="13"/>
      <c r="D9" s="13"/>
      <c r="E9" s="13"/>
      <c r="F9" s="16" t="s">
        <v>24</v>
      </c>
    </row>
    <row r="10" spans="1:6" s="12" customFormat="1" ht="28.5" customHeight="1">
      <c r="A10" s="4" t="s">
        <v>25</v>
      </c>
      <c r="B10" s="17" t="s">
        <v>26</v>
      </c>
      <c r="C10" s="18" t="s">
        <v>27</v>
      </c>
      <c r="D10" s="18" t="s">
        <v>0</v>
      </c>
      <c r="E10" s="18" t="s">
        <v>28</v>
      </c>
      <c r="F10" s="18" t="s">
        <v>41</v>
      </c>
    </row>
    <row r="11" spans="1:9" s="21" customFormat="1" ht="30" customHeight="1">
      <c r="A11" s="4">
        <v>1</v>
      </c>
      <c r="B11" s="19" t="s">
        <v>2</v>
      </c>
      <c r="C11" s="62">
        <v>-28242.7</v>
      </c>
      <c r="D11" s="60">
        <v>12967.92</v>
      </c>
      <c r="E11" s="60">
        <v>5534.12</v>
      </c>
      <c r="F11" s="60">
        <f>C11-D11+E11</f>
        <v>-35676.5</v>
      </c>
      <c r="G11" s="5" t="s">
        <v>43</v>
      </c>
      <c r="H11" s="5">
        <v>6.2</v>
      </c>
      <c r="I11" s="34">
        <f>H11*12*H20</f>
        <v>12967.920000000002</v>
      </c>
    </row>
    <row r="12" spans="1:9" s="21" customFormat="1" ht="15.75">
      <c r="A12" s="4">
        <v>2</v>
      </c>
      <c r="B12" s="19" t="s">
        <v>3</v>
      </c>
      <c r="C12" s="62">
        <v>-3232.93</v>
      </c>
      <c r="D12" s="60">
        <v>3325.56</v>
      </c>
      <c r="E12" s="60">
        <v>1419.2</v>
      </c>
      <c r="F12" s="60">
        <f>C12-D12+E12</f>
        <v>-5139.29</v>
      </c>
      <c r="G12" s="13" t="s">
        <v>44</v>
      </c>
      <c r="H12" s="5">
        <v>3.2</v>
      </c>
      <c r="I12" s="33">
        <f>H12*12*H20</f>
        <v>6693.120000000002</v>
      </c>
    </row>
    <row r="13" spans="1:9" s="21" customFormat="1" ht="29.25" customHeight="1">
      <c r="A13" s="4">
        <v>3</v>
      </c>
      <c r="B13" s="19" t="s">
        <v>45</v>
      </c>
      <c r="C13" s="62">
        <v>-1307.23</v>
      </c>
      <c r="D13" s="60">
        <v>1066.8</v>
      </c>
      <c r="E13" s="60">
        <v>455.26</v>
      </c>
      <c r="F13" s="60">
        <f>C13-D13+E13</f>
        <v>-1918.7699999999998</v>
      </c>
      <c r="G13" s="13" t="s">
        <v>54</v>
      </c>
      <c r="H13" s="5">
        <v>0.6</v>
      </c>
      <c r="I13" s="33">
        <f>H13*12*H20</f>
        <v>1254.96</v>
      </c>
    </row>
    <row r="14" spans="1:8" s="21" customFormat="1" ht="30" customHeight="1">
      <c r="A14" s="4">
        <v>4</v>
      </c>
      <c r="B14" s="19" t="s">
        <v>46</v>
      </c>
      <c r="C14" s="62">
        <v>-716.47</v>
      </c>
      <c r="D14" s="60">
        <v>543.72</v>
      </c>
      <c r="E14" s="60">
        <v>232.06</v>
      </c>
      <c r="F14" s="60">
        <f>C14-D14+E14</f>
        <v>-1028.13</v>
      </c>
      <c r="G14" s="20"/>
      <c r="H14" s="20"/>
    </row>
    <row r="15" spans="1:8" s="21" customFormat="1" ht="30" customHeight="1">
      <c r="A15" s="4">
        <v>5</v>
      </c>
      <c r="B15" s="19" t="s">
        <v>49</v>
      </c>
      <c r="C15" s="62">
        <v>-2017.32</v>
      </c>
      <c r="D15" s="60">
        <v>1012.6</v>
      </c>
      <c r="E15" s="60">
        <v>428.57</v>
      </c>
      <c r="F15" s="60">
        <f>C15-D15+E15</f>
        <v>-2601.35</v>
      </c>
      <c r="G15" s="20"/>
      <c r="H15" s="20"/>
    </row>
    <row r="16" spans="1:6" ht="19.5" customHeight="1">
      <c r="A16" s="4"/>
      <c r="B16" s="19" t="s">
        <v>4</v>
      </c>
      <c r="C16" s="61">
        <f>SUM(C11:C15)</f>
        <v>-35516.65</v>
      </c>
      <c r="D16" s="61">
        <f>SUM(D11:D15)</f>
        <v>18916.6</v>
      </c>
      <c r="E16" s="61">
        <f>SUM(E11:E15)</f>
        <v>8069.21</v>
      </c>
      <c r="F16" s="61">
        <f>SUM(F11:F15)</f>
        <v>-46364.03999999999</v>
      </c>
    </row>
    <row r="17" ht="11.25" customHeight="1"/>
    <row r="18" spans="1:6" ht="15.75">
      <c r="A18" s="87" t="s">
        <v>29</v>
      </c>
      <c r="B18" s="87"/>
      <c r="C18" s="87"/>
      <c r="D18" s="87"/>
      <c r="E18" s="87"/>
      <c r="F18" s="87"/>
    </row>
    <row r="19" spans="1:8" ht="15.75">
      <c r="A19" s="32"/>
      <c r="B19" s="9"/>
      <c r="C19" s="9"/>
      <c r="D19" s="9"/>
      <c r="E19" s="9"/>
      <c r="F19" s="9"/>
      <c r="H19" s="5" t="s">
        <v>30</v>
      </c>
    </row>
    <row r="20" spans="1:8" ht="33" customHeight="1">
      <c r="A20" s="18" t="s">
        <v>42</v>
      </c>
      <c r="B20" s="88" t="s">
        <v>6</v>
      </c>
      <c r="C20" s="88"/>
      <c r="D20" s="88"/>
      <c r="E20" s="88"/>
      <c r="F20" s="22" t="s">
        <v>17</v>
      </c>
      <c r="G20" s="23"/>
      <c r="H20" s="5">
        <f>D5</f>
        <v>174.3</v>
      </c>
    </row>
    <row r="21" spans="1:10" ht="18" customHeight="1">
      <c r="A21" s="24">
        <v>1</v>
      </c>
      <c r="B21" s="89" t="s">
        <v>8</v>
      </c>
      <c r="C21" s="89"/>
      <c r="D21" s="89"/>
      <c r="E21" s="89"/>
      <c r="F21" s="1">
        <f>I12</f>
        <v>6693.120000000002</v>
      </c>
      <c r="G21" s="25"/>
      <c r="H21" s="5" t="s">
        <v>31</v>
      </c>
      <c r="I21" s="5" t="s">
        <v>32</v>
      </c>
      <c r="J21" s="5" t="s">
        <v>33</v>
      </c>
    </row>
    <row r="22" spans="1:7" ht="18" customHeight="1">
      <c r="A22" s="26">
        <v>2</v>
      </c>
      <c r="B22" s="91" t="s">
        <v>46</v>
      </c>
      <c r="C22" s="91"/>
      <c r="D22" s="91"/>
      <c r="E22" s="91"/>
      <c r="F22" s="2">
        <f>D14</f>
        <v>543.72</v>
      </c>
      <c r="G22" s="25"/>
    </row>
    <row r="23" spans="1:7" ht="18" customHeight="1">
      <c r="A23" s="26">
        <v>3</v>
      </c>
      <c r="B23" s="91" t="s">
        <v>50</v>
      </c>
      <c r="C23" s="91"/>
      <c r="D23" s="91"/>
      <c r="E23" s="91"/>
      <c r="F23" s="2">
        <f>I13</f>
        <v>1254.96</v>
      </c>
      <c r="G23" s="25"/>
    </row>
    <row r="24" spans="1:7" ht="18" customHeight="1">
      <c r="A24" s="26">
        <v>4</v>
      </c>
      <c r="B24" s="91" t="s">
        <v>12</v>
      </c>
      <c r="C24" s="91"/>
      <c r="D24" s="91"/>
      <c r="E24" s="91"/>
      <c r="F24" s="2">
        <f>F25+F26+F27</f>
        <v>2583</v>
      </c>
      <c r="G24" s="76">
        <f>F43</f>
        <v>2583</v>
      </c>
    </row>
    <row r="25" spans="1:7" ht="16.5" customHeight="1">
      <c r="A25" s="26" t="s">
        <v>13</v>
      </c>
      <c r="B25" s="91" t="s">
        <v>34</v>
      </c>
      <c r="C25" s="91"/>
      <c r="D25" s="91"/>
      <c r="E25" s="91"/>
      <c r="F25" s="3">
        <f>F38+F39+F40</f>
        <v>2583</v>
      </c>
      <c r="G25" s="13"/>
    </row>
    <row r="26" spans="1:7" ht="16.5" customHeight="1">
      <c r="A26" s="26" t="s">
        <v>13</v>
      </c>
      <c r="B26" s="91" t="s">
        <v>35</v>
      </c>
      <c r="C26" s="91"/>
      <c r="D26" s="91"/>
      <c r="E26" s="91"/>
      <c r="F26" s="3">
        <v>0</v>
      </c>
      <c r="G26" s="13"/>
    </row>
    <row r="27" spans="1:7" ht="16.5" customHeight="1">
      <c r="A27" s="26" t="s">
        <v>13</v>
      </c>
      <c r="B27" s="91" t="s">
        <v>36</v>
      </c>
      <c r="C27" s="91"/>
      <c r="D27" s="91"/>
      <c r="E27" s="91"/>
      <c r="F27" s="3">
        <v>0</v>
      </c>
      <c r="G27" s="13"/>
    </row>
    <row r="28" spans="1:7" ht="17.25" customHeight="1">
      <c r="A28" s="26">
        <v>5</v>
      </c>
      <c r="B28" s="86" t="s">
        <v>49</v>
      </c>
      <c r="C28" s="86"/>
      <c r="D28" s="86"/>
      <c r="E28" s="86"/>
      <c r="F28" s="3">
        <f>D15</f>
        <v>1012.6</v>
      </c>
      <c r="G28" s="13"/>
    </row>
    <row r="29" spans="1:7" ht="17.25" customHeight="1">
      <c r="A29" s="26">
        <v>6</v>
      </c>
      <c r="B29" s="86" t="s">
        <v>53</v>
      </c>
      <c r="C29" s="86"/>
      <c r="D29" s="86"/>
      <c r="E29" s="86"/>
      <c r="F29" s="3">
        <f>D12+D13</f>
        <v>4392.36</v>
      </c>
      <c r="G29" s="13"/>
    </row>
    <row r="30" spans="1:7" s="29" customFormat="1" ht="21" customHeight="1">
      <c r="A30" s="27"/>
      <c r="B30" s="100" t="s">
        <v>14</v>
      </c>
      <c r="C30" s="100"/>
      <c r="D30" s="100"/>
      <c r="E30" s="100"/>
      <c r="F30" s="28">
        <f>F21+F22+F23+F24+F29+F28</f>
        <v>16479.760000000002</v>
      </c>
      <c r="G30" s="10"/>
    </row>
    <row r="32" spans="1:6" ht="18" customHeight="1">
      <c r="A32" s="74" t="s">
        <v>78</v>
      </c>
      <c r="B32" s="74"/>
      <c r="C32" s="74"/>
      <c r="D32" s="74"/>
      <c r="E32" s="74"/>
      <c r="F32" s="3">
        <f>D7+D16-F30</f>
        <v>24272.93</v>
      </c>
    </row>
    <row r="33" spans="1:6" ht="20.25" customHeight="1">
      <c r="A33" s="74" t="s">
        <v>76</v>
      </c>
      <c r="B33" s="74"/>
      <c r="C33" s="74"/>
      <c r="D33" s="74"/>
      <c r="E33" s="74"/>
      <c r="F33" s="3">
        <f>F16</f>
        <v>-46364.03999999999</v>
      </c>
    </row>
    <row r="34" spans="1:6" ht="18" customHeight="1">
      <c r="A34" s="75" t="s">
        <v>77</v>
      </c>
      <c r="B34" s="75"/>
      <c r="C34" s="75"/>
      <c r="D34" s="75"/>
      <c r="E34" s="75"/>
      <c r="F34" s="3">
        <f>F32+F33</f>
        <v>-22091.109999999993</v>
      </c>
    </row>
    <row r="35" ht="11.25" customHeight="1"/>
    <row r="37" spans="1:6" ht="15.75">
      <c r="A37" s="30" t="s">
        <v>25</v>
      </c>
      <c r="B37" s="30" t="s">
        <v>16</v>
      </c>
      <c r="C37" s="101" t="s">
        <v>37</v>
      </c>
      <c r="D37" s="102"/>
      <c r="E37" s="103"/>
      <c r="F37" s="30" t="s">
        <v>38</v>
      </c>
    </row>
    <row r="38" spans="1:6" s="36" customFormat="1" ht="31.5" customHeight="1">
      <c r="A38" s="35"/>
      <c r="B38" s="41">
        <v>42122</v>
      </c>
      <c r="C38" s="113" t="s">
        <v>74</v>
      </c>
      <c r="D38" s="114"/>
      <c r="E38" s="115"/>
      <c r="F38" s="42">
        <v>377</v>
      </c>
    </row>
    <row r="39" spans="1:6" s="38" customFormat="1" ht="30" customHeight="1">
      <c r="A39" s="37"/>
      <c r="B39" s="39">
        <v>42139</v>
      </c>
      <c r="C39" s="116" t="s">
        <v>75</v>
      </c>
      <c r="D39" s="117"/>
      <c r="E39" s="118"/>
      <c r="F39" s="40">
        <v>1508</v>
      </c>
    </row>
    <row r="40" spans="1:6" s="72" customFormat="1" ht="29.25" customHeight="1">
      <c r="A40" s="70"/>
      <c r="B40" s="71">
        <v>42270</v>
      </c>
      <c r="C40" s="119" t="s">
        <v>75</v>
      </c>
      <c r="D40" s="120"/>
      <c r="E40" s="121"/>
      <c r="F40" s="73">
        <v>698</v>
      </c>
    </row>
    <row r="41" spans="1:6" ht="27" customHeight="1">
      <c r="A41" s="4"/>
      <c r="B41" s="7"/>
      <c r="C41" s="93"/>
      <c r="D41" s="94"/>
      <c r="E41" s="95"/>
      <c r="F41" s="6"/>
    </row>
    <row r="42" spans="1:6" ht="15.75">
      <c r="A42" s="4"/>
      <c r="B42" s="7"/>
      <c r="C42" s="96"/>
      <c r="D42" s="97"/>
      <c r="E42" s="98"/>
      <c r="F42" s="8"/>
    </row>
    <row r="43" spans="1:6" s="29" customFormat="1" ht="15.75">
      <c r="A43" s="99" t="s">
        <v>39</v>
      </c>
      <c r="B43" s="99"/>
      <c r="C43" s="99"/>
      <c r="D43" s="99"/>
      <c r="E43" s="99"/>
      <c r="F43" s="31">
        <f>SUM(F38:F42)</f>
        <v>2583</v>
      </c>
    </row>
  </sheetData>
  <sheetProtection selectLockedCells="1" selectUnlockedCells="1"/>
  <mergeCells count="21">
    <mergeCell ref="A1:F1"/>
    <mergeCell ref="A2:F2"/>
    <mergeCell ref="A18:F18"/>
    <mergeCell ref="B20:E20"/>
    <mergeCell ref="B21:E21"/>
    <mergeCell ref="B22:E22"/>
    <mergeCell ref="B30:E30"/>
    <mergeCell ref="B23:E23"/>
    <mergeCell ref="B24:E24"/>
    <mergeCell ref="B25:E25"/>
    <mergeCell ref="B26:E26"/>
    <mergeCell ref="B27:E27"/>
    <mergeCell ref="B29:E29"/>
    <mergeCell ref="B28:E28"/>
    <mergeCell ref="C37:E37"/>
    <mergeCell ref="C42:E42"/>
    <mergeCell ref="A43:E43"/>
    <mergeCell ref="C39:E39"/>
    <mergeCell ref="C38:E38"/>
    <mergeCell ref="C40:E40"/>
    <mergeCell ref="C41:E4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9">
      <selection activeCell="C21" sqref="C21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22" t="s">
        <v>58</v>
      </c>
      <c r="B1" s="122"/>
      <c r="C1" s="122"/>
      <c r="D1" s="122"/>
      <c r="E1" s="122"/>
    </row>
    <row r="2" spans="1:5" ht="18.75">
      <c r="A2" s="122" t="s">
        <v>59</v>
      </c>
      <c r="B2" s="122"/>
      <c r="C2" s="122"/>
      <c r="D2" s="122"/>
      <c r="E2" s="122"/>
    </row>
    <row r="3" ht="18.75">
      <c r="A3" s="43"/>
    </row>
    <row r="4" ht="18.75">
      <c r="A4" s="44" t="s">
        <v>55</v>
      </c>
    </row>
    <row r="5" ht="18.75">
      <c r="A5" s="44" t="s">
        <v>60</v>
      </c>
    </row>
    <row r="6" ht="18.75">
      <c r="A6" s="44"/>
    </row>
    <row r="7" ht="16.5" thickBot="1">
      <c r="A7" s="45" t="s">
        <v>61</v>
      </c>
    </row>
    <row r="8" spans="1:5" ht="50.25" customHeight="1" thickBot="1">
      <c r="A8" s="46"/>
      <c r="B8" s="47" t="s">
        <v>62</v>
      </c>
      <c r="C8" s="47" t="s">
        <v>0</v>
      </c>
      <c r="D8" s="47" t="s">
        <v>1</v>
      </c>
      <c r="E8" s="47" t="s">
        <v>22</v>
      </c>
    </row>
    <row r="9" spans="1:5" ht="19.5" thickBot="1">
      <c r="A9" s="48" t="s">
        <v>2</v>
      </c>
      <c r="B9" s="49">
        <v>21021.64</v>
      </c>
      <c r="C9" s="49">
        <v>17613.02</v>
      </c>
      <c r="D9" s="49">
        <v>10391.96</v>
      </c>
      <c r="E9" s="49">
        <v>28242.7</v>
      </c>
    </row>
    <row r="10" spans="1:5" ht="19.5" thickBot="1">
      <c r="A10" s="48" t="s">
        <v>3</v>
      </c>
      <c r="B10" s="49">
        <v>1896.33</v>
      </c>
      <c r="C10" s="49">
        <v>2846.31</v>
      </c>
      <c r="D10" s="49">
        <v>1509.71</v>
      </c>
      <c r="E10" s="49">
        <v>3232.93</v>
      </c>
    </row>
    <row r="11" spans="1:5" ht="38.25" thickBot="1">
      <c r="A11" s="48" t="s">
        <v>45</v>
      </c>
      <c r="B11" s="49">
        <v>867.82</v>
      </c>
      <c r="C11" s="49">
        <v>1066.8</v>
      </c>
      <c r="D11" s="49">
        <v>627.39</v>
      </c>
      <c r="E11" s="49">
        <v>1307.23</v>
      </c>
    </row>
    <row r="12" spans="1:5" ht="19.5" customHeight="1" thickBot="1">
      <c r="A12" s="48" t="s">
        <v>46</v>
      </c>
      <c r="B12" s="49">
        <v>473.83</v>
      </c>
      <c r="C12" s="49">
        <v>543.72</v>
      </c>
      <c r="D12" s="49">
        <v>301.08</v>
      </c>
      <c r="E12" s="49">
        <v>716.47</v>
      </c>
    </row>
    <row r="13" spans="1:5" ht="38.25" thickBot="1">
      <c r="A13" s="48" t="s">
        <v>49</v>
      </c>
      <c r="B13" s="49">
        <v>1806.64</v>
      </c>
      <c r="C13" s="49">
        <v>346.73</v>
      </c>
      <c r="D13" s="49">
        <v>136.05</v>
      </c>
      <c r="E13" s="49">
        <v>2017.32</v>
      </c>
    </row>
    <row r="14" spans="1:5" ht="19.5" thickBot="1">
      <c r="A14" s="48" t="s">
        <v>4</v>
      </c>
      <c r="B14" s="50">
        <v>26066.26</v>
      </c>
      <c r="C14" s="50">
        <v>22416.58</v>
      </c>
      <c r="D14" s="50">
        <v>12966.19</v>
      </c>
      <c r="E14" s="50">
        <v>35516.65</v>
      </c>
    </row>
    <row r="15" ht="18.75">
      <c r="A15" s="51"/>
    </row>
    <row r="16" ht="19.5" thickBot="1">
      <c r="A16" s="51" t="s">
        <v>5</v>
      </c>
    </row>
    <row r="17" spans="1:3" ht="38.25" thickBot="1">
      <c r="A17" s="52" t="s">
        <v>47</v>
      </c>
      <c r="B17" s="47" t="s">
        <v>6</v>
      </c>
      <c r="C17" s="47" t="s">
        <v>17</v>
      </c>
    </row>
    <row r="18" spans="1:3" ht="19.5" thickBot="1">
      <c r="A18" s="53" t="s">
        <v>7</v>
      </c>
      <c r="B18" s="54" t="s">
        <v>3</v>
      </c>
      <c r="C18" s="49">
        <v>3913.11</v>
      </c>
    </row>
    <row r="19" spans="1:3" ht="19.5" thickBot="1">
      <c r="A19" s="53" t="s">
        <v>9</v>
      </c>
      <c r="B19" s="54" t="s">
        <v>46</v>
      </c>
      <c r="C19" s="49">
        <v>543.72</v>
      </c>
    </row>
    <row r="20" spans="1:3" ht="38.25" thickBot="1">
      <c r="A20" s="53" t="s">
        <v>10</v>
      </c>
      <c r="B20" s="54" t="s">
        <v>49</v>
      </c>
      <c r="C20" s="49">
        <v>346.73</v>
      </c>
    </row>
    <row r="21" spans="1:3" ht="19.5" thickBot="1">
      <c r="A21" s="53" t="s">
        <v>11</v>
      </c>
      <c r="B21" s="54" t="s">
        <v>50</v>
      </c>
      <c r="C21" s="49">
        <v>1254.96</v>
      </c>
    </row>
    <row r="22" spans="1:3" ht="19.5" thickBot="1">
      <c r="A22" s="53" t="s">
        <v>51</v>
      </c>
      <c r="B22" s="54" t="s">
        <v>8</v>
      </c>
      <c r="C22" s="49">
        <v>6693.12</v>
      </c>
    </row>
    <row r="23" spans="1:3" ht="38.25" thickBot="1">
      <c r="A23" s="53" t="s">
        <v>52</v>
      </c>
      <c r="B23" s="55" t="s">
        <v>63</v>
      </c>
      <c r="C23" s="49">
        <v>492</v>
      </c>
    </row>
    <row r="24" spans="1:3" ht="19.5" thickBot="1">
      <c r="A24" s="53" t="s">
        <v>13</v>
      </c>
      <c r="B24" s="55" t="s">
        <v>64</v>
      </c>
      <c r="C24" s="49">
        <v>492</v>
      </c>
    </row>
    <row r="25" spans="1:3" ht="38.25" thickBot="1">
      <c r="A25" s="48"/>
      <c r="B25" s="56" t="s">
        <v>48</v>
      </c>
      <c r="C25" s="50">
        <v>13243.64</v>
      </c>
    </row>
    <row r="26" ht="15.75" thickBot="1">
      <c r="A26" s="57"/>
    </row>
    <row r="27" spans="1:2" ht="57" thickBot="1">
      <c r="A27" s="63" t="s">
        <v>65</v>
      </c>
      <c r="B27" s="47">
        <v>21836.09</v>
      </c>
    </row>
    <row r="28" spans="1:2" ht="57" thickBot="1">
      <c r="A28" s="48" t="s">
        <v>66</v>
      </c>
      <c r="B28" s="50">
        <v>35516.65</v>
      </c>
    </row>
    <row r="29" spans="1:2" ht="38.25" thickBot="1">
      <c r="A29" s="53" t="s">
        <v>15</v>
      </c>
      <c r="B29" s="50" t="s">
        <v>67</v>
      </c>
    </row>
    <row r="30" spans="1:2" ht="38.25" thickBot="1">
      <c r="A30" s="53" t="s">
        <v>68</v>
      </c>
      <c r="B30" s="50">
        <v>28242.7</v>
      </c>
    </row>
    <row r="31" ht="15">
      <c r="A31" s="57"/>
    </row>
    <row r="32" ht="15.75">
      <c r="A32" s="58" t="s">
        <v>69</v>
      </c>
    </row>
    <row r="33" ht="15.75">
      <c r="A33" s="59"/>
    </row>
    <row r="34" ht="15.75">
      <c r="A34" s="59"/>
    </row>
    <row r="35" ht="15.75">
      <c r="A35" s="59"/>
    </row>
    <row r="36" ht="15.75">
      <c r="A36" s="59"/>
    </row>
    <row r="37" ht="15.75">
      <c r="A37" s="59"/>
    </row>
    <row r="38" ht="15.75">
      <c r="A38" s="59"/>
    </row>
    <row r="39" ht="15.75">
      <c r="A39" s="59" t="s">
        <v>70</v>
      </c>
    </row>
    <row r="40" ht="16.5" thickBot="1">
      <c r="A40" s="59"/>
    </row>
    <row r="41" spans="1:3" ht="15.75" thickBot="1">
      <c r="A41" s="65" t="s">
        <v>16</v>
      </c>
      <c r="B41" s="66" t="s">
        <v>37</v>
      </c>
      <c r="C41" s="66" t="s">
        <v>71</v>
      </c>
    </row>
    <row r="42" spans="1:3" ht="15.75" thickBot="1">
      <c r="A42" s="67" t="s">
        <v>72</v>
      </c>
      <c r="B42" s="68" t="s">
        <v>73</v>
      </c>
      <c r="C42" s="69">
        <v>492</v>
      </c>
    </row>
    <row r="43" ht="15.75">
      <c r="A43" s="64"/>
    </row>
    <row r="44" ht="15.75">
      <c r="A44" s="59"/>
    </row>
    <row r="45" ht="15.75">
      <c r="A45" s="64"/>
    </row>
    <row r="46" ht="15.75">
      <c r="A46" s="58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2017-09-20T14:38:15Z</cp:lastPrinted>
  <dcterms:created xsi:type="dcterms:W3CDTF">2015-10-12T10:40:12Z</dcterms:created>
  <dcterms:modified xsi:type="dcterms:W3CDTF">2018-03-28T09:15:17Z</dcterms:modified>
  <cp:category/>
  <cp:version/>
  <cp:contentType/>
  <cp:contentStatus/>
</cp:coreProperties>
</file>