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'2015'!$A$1:$F$35</definedName>
    <definedName name="_xlnm.Print_Area" localSheetId="2">'2015 (2)'!$A$1:$F$35</definedName>
  </definedNames>
  <calcPr fullCalcOnLoad="1" refMode="R1C1"/>
</workbook>
</file>

<file path=xl/sharedStrings.xml><?xml version="1.0" encoding="utf-8"?>
<sst xmlns="http://schemas.openxmlformats.org/spreadsheetml/2006/main" count="283" uniqueCount="107">
  <si>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</si>
  <si>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</si>
  <si>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</si>
  <si>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</si>
  <si>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</si>
  <si>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</si>
  <si>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</si>
  <si>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</si>
  <si>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</si>
  <si>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</si>
  <si>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</si>
  <si>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</si>
  <si>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</si>
  <si>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</si>
  <si>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</si>
  <si>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</si>
  <si>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</si>
  <si>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</si>
  <si>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</si>
  <si>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</si>
  <si>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</si>
  <si>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</si>
  <si>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</si>
  <si>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</si>
  <si>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</si>
  <si>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</si>
  <si>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</si>
  <si>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</si>
  <si>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</si>
  <si>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</si>
  <si>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</si>
  <si>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</si>
  <si>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</si>
  <si>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</si>
  <si>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</si>
  <si>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</si>
  <si>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</si>
  <si>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</si>
  <si>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</si>
  <si>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</si>
  <si>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</si>
  <si>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</si>
  <si>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</si>
  <si>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</si>
  <si>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</si>
  <si>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</si>
  <si>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</si>
  <si>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№ п/п</t>
  </si>
  <si>
    <t>Всего работ  за период</t>
  </si>
  <si>
    <t>Электроэнергия МОП</t>
  </si>
  <si>
    <t>Вывоз КГМ</t>
  </si>
  <si>
    <t>5.</t>
  </si>
  <si>
    <t>6.</t>
  </si>
  <si>
    <t>Вывоз и складирование ТБО</t>
  </si>
  <si>
    <t>двор</t>
  </si>
  <si>
    <t>Персонифицированный учет МКД (за 2014 год)</t>
  </si>
  <si>
    <t>Задолженность на 01.01.2014 г</t>
  </si>
  <si>
    <t>осмотр эл/сетей</t>
  </si>
  <si>
    <t>Сальдо на 01.01.2015г (по начислениям) (+)</t>
  </si>
  <si>
    <t>Задолженность населения на 31.12.2014г., в т.ч.</t>
  </si>
  <si>
    <t xml:space="preserve">     - за декабрь 2014 года</t>
  </si>
  <si>
    <t>Экономист ООО «УК Старый город»                                                                    Хромушина Т.В.</t>
  </si>
  <si>
    <t>Выполненные работы</t>
  </si>
  <si>
    <t>Сумма работ</t>
  </si>
  <si>
    <t>осмотр эл. сетей</t>
  </si>
  <si>
    <t>Ул. Полевая, д.19</t>
  </si>
  <si>
    <t>В управлении ООО «УК Старый Город» - с 01.07.2012 года</t>
  </si>
  <si>
    <t>Общая площадь квартир – 241,1 м.кв.</t>
  </si>
  <si>
    <t>Остаток на 01.01.2014 года – 19773,75 (+)</t>
  </si>
  <si>
    <t>сантехнические работы</t>
  </si>
  <si>
    <t>пломбировка счетчика</t>
  </si>
  <si>
    <t>7.</t>
  </si>
  <si>
    <t>Осмотры</t>
  </si>
  <si>
    <t>12727,49</t>
  </si>
  <si>
    <t>07,02,2014</t>
  </si>
  <si>
    <t>осмотр чердачныйх и подвальных помещений</t>
  </si>
  <si>
    <t>10,02,2014</t>
  </si>
  <si>
    <t>осмотр чердачныйх и подвальных помещений, слив воды из сисем, прокладка трубопроводо водоснабжения</t>
  </si>
  <si>
    <t>22,05,2014</t>
  </si>
  <si>
    <t>28,08,2014</t>
  </si>
  <si>
    <t>04,09,2014</t>
  </si>
  <si>
    <t>25,11,2014</t>
  </si>
  <si>
    <t>Ул. Полевая, д. 19</t>
  </si>
  <si>
    <t>В управлении ООО «УК Старый Город» -  с 01.07.2012 года</t>
  </si>
  <si>
    <t>осмотр э/сетей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</si>
  <si>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</si>
  <si>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</si>
  <si>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</si>
  <si>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</si>
  <si>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</si>
  <si>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</si>
  <si>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</si>
  <si>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</si>
  <si>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</si>
  <si>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</si>
  <si>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Переборка кровли из черепицы, смена обрешетки</t>
  </si>
  <si>
    <t>Переборка кровли из черепицы, устройство мелких покрытий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</si>
  <si>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</si>
  <si>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</si>
  <si>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</si>
  <si>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</si>
  <si>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</si>
  <si>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</si>
  <si>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</si>
  <si>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</t>
  </si>
  <si>
    <t>дератизация</t>
  </si>
  <si>
    <t>дворника нет, поэтому 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</si>
</sst>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2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4" fontId="2" fillId="35" borderId="13" xfId="0" applyNumberFormat="1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24" xfId="0" applyFont="1" applyBorder="1" applyAlignment="1">
      <alignment horizontal="right" vertical="center"/>
    </xf>
    <xf numFmtId="0" fontId="44" fillId="0" borderId="24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/>
    </xf>
    <xf numFmtId="4" fontId="1" fillId="33" borderId="14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2" fillId="33" borderId="25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5" borderId="25" xfId="0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left" vertical="center" wrapText="1"/>
    </xf>
    <xf numFmtId="0" fontId="2" fillId="35" borderId="27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9">
      <selection activeCell="I37" sqref="I3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6" t="s">
        <v>97</v>
      </c>
      <c r="B1" s="86"/>
      <c r="C1" s="86"/>
      <c r="D1" s="86"/>
      <c r="E1" s="86"/>
      <c r="F1" s="86"/>
      <c r="G1" s="75"/>
    </row>
    <row r="2" spans="1:8" ht="15.75">
      <c r="A2" s="86" t="s">
        <v>82</v>
      </c>
      <c r="B2" s="86"/>
      <c r="C2" s="86"/>
      <c r="D2" s="86"/>
      <c r="E2" s="86"/>
      <c r="F2" s="86"/>
      <c r="G2" s="9"/>
      <c r="H2" s="10"/>
    </row>
    <row r="3" ht="9" customHeight="1"/>
    <row r="4" spans="1:6" ht="15.75" outlineLevel="1">
      <c r="A4" s="12" t="s">
        <v>83</v>
      </c>
      <c r="C4" s="12"/>
      <c r="D4" s="12"/>
      <c r="E4" s="12"/>
      <c r="F4" s="12"/>
    </row>
    <row r="5" spans="1:6" ht="15.75" outlineLevel="1">
      <c r="A5" s="12" t="s">
        <v>18</v>
      </c>
      <c r="C5" s="12"/>
      <c r="D5" s="12">
        <v>241.1</v>
      </c>
      <c r="E5" s="12" t="s">
        <v>19</v>
      </c>
      <c r="F5" s="12"/>
    </row>
    <row r="6" ht="9" customHeight="1">
      <c r="I6" s="33"/>
    </row>
    <row r="7" spans="1:6" ht="15.75">
      <c r="A7" s="9" t="s">
        <v>98</v>
      </c>
      <c r="C7" s="9"/>
      <c r="D7" s="13">
        <f>'2016'!F32</f>
        <v>16756.911999999997</v>
      </c>
      <c r="E7" s="9" t="s">
        <v>21</v>
      </c>
      <c r="F7" s="9"/>
    </row>
    <row r="8" spans="1:6" ht="15.75">
      <c r="A8" s="9" t="s">
        <v>99</v>
      </c>
      <c r="C8" s="12"/>
      <c r="D8" s="14">
        <f>C16</f>
        <v>-26774.099999999995</v>
      </c>
      <c r="E8" s="12" t="s">
        <v>23</v>
      </c>
      <c r="F8" s="12"/>
    </row>
    <row r="9" spans="2:6" ht="12" customHeight="1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100</v>
      </c>
      <c r="D10" s="17" t="s">
        <v>0</v>
      </c>
      <c r="E10" s="17" t="s">
        <v>28</v>
      </c>
      <c r="F10" s="17" t="s">
        <v>101</v>
      </c>
    </row>
    <row r="11" spans="1:9" s="20" customFormat="1" ht="30" customHeight="1">
      <c r="A11" s="4">
        <v>1</v>
      </c>
      <c r="B11" s="18" t="s">
        <v>2</v>
      </c>
      <c r="C11" s="56">
        <v>-23124.829999999994</v>
      </c>
      <c r="D11" s="54">
        <f>27109.32-1079.84</f>
        <v>26029.48</v>
      </c>
      <c r="E11" s="54">
        <v>21790.71</v>
      </c>
      <c r="F11" s="54">
        <f>C11-D11+E11</f>
        <v>-27363.6</v>
      </c>
      <c r="G11" s="5" t="s">
        <v>43</v>
      </c>
      <c r="H11" s="5">
        <v>9.37</v>
      </c>
      <c r="I11" s="33">
        <f>H11*12*H20</f>
        <v>27109.284</v>
      </c>
    </row>
    <row r="12" spans="1:9" s="20" customFormat="1" ht="15.75">
      <c r="A12" s="4">
        <v>2</v>
      </c>
      <c r="B12" s="18" t="s">
        <v>3</v>
      </c>
      <c r="C12" s="56">
        <v>-2566.7200000000007</v>
      </c>
      <c r="D12" s="54">
        <v>3008.88</v>
      </c>
      <c r="E12" s="54">
        <v>2516.56</v>
      </c>
      <c r="F12" s="54">
        <f>C12-D12+E12</f>
        <v>-3059.0400000000004</v>
      </c>
      <c r="G12" s="12" t="s">
        <v>44</v>
      </c>
      <c r="H12" s="5">
        <v>3.2</v>
      </c>
      <c r="I12" s="32">
        <f>H12*12*H20</f>
        <v>9258.240000000002</v>
      </c>
    </row>
    <row r="13" spans="1:9" s="20" customFormat="1" ht="29.25" customHeight="1">
      <c r="A13" s="4">
        <v>3</v>
      </c>
      <c r="B13" s="18" t="s">
        <v>45</v>
      </c>
      <c r="C13" s="56">
        <v>-1220.6800000000003</v>
      </c>
      <c r="D13" s="54">
        <v>1475.4</v>
      </c>
      <c r="E13" s="54">
        <v>1234.04</v>
      </c>
      <c r="F13" s="54">
        <f>C13-D13+E13</f>
        <v>-1462.0400000000004</v>
      </c>
      <c r="G13" s="12" t="s">
        <v>104</v>
      </c>
      <c r="H13" s="5">
        <v>0.57</v>
      </c>
      <c r="I13" s="32">
        <f>H13*12*H20</f>
        <v>1649.124</v>
      </c>
    </row>
    <row r="14" spans="1:8" s="20" customFormat="1" ht="30" customHeight="1">
      <c r="A14" s="4">
        <v>4</v>
      </c>
      <c r="B14" s="18" t="s">
        <v>46</v>
      </c>
      <c r="C14" s="56">
        <v>-641.55</v>
      </c>
      <c r="D14" s="54">
        <v>1077.69</v>
      </c>
      <c r="E14" s="54">
        <v>791.21</v>
      </c>
      <c r="F14" s="54">
        <f>C14-D14+E14</f>
        <v>-928.03</v>
      </c>
      <c r="G14" s="19" t="s">
        <v>105</v>
      </c>
      <c r="H14" s="19">
        <v>0.12</v>
      </c>
    </row>
    <row r="15" spans="1:8" s="20" customFormat="1" ht="30" customHeight="1">
      <c r="A15" s="4">
        <v>5</v>
      </c>
      <c r="B15" s="18" t="s">
        <v>49</v>
      </c>
      <c r="C15" s="56">
        <v>779.6799999999998</v>
      </c>
      <c r="D15" s="54">
        <v>1079.84</v>
      </c>
      <c r="E15" s="54">
        <v>0</v>
      </c>
      <c r="F15" s="54">
        <f>C15-D15+E15</f>
        <v>-300.1600000000001</v>
      </c>
      <c r="G15" s="19" t="s">
        <v>54</v>
      </c>
      <c r="H15" s="19">
        <v>1.68</v>
      </c>
    </row>
    <row r="16" spans="1:8" ht="19.5" customHeight="1">
      <c r="A16" s="4"/>
      <c r="B16" s="18" t="s">
        <v>4</v>
      </c>
      <c r="C16" s="55">
        <f>SUM(C11:C15)</f>
        <v>-26774.099999999995</v>
      </c>
      <c r="D16" s="55">
        <f>SUM(D11:D15)</f>
        <v>32671.29</v>
      </c>
      <c r="E16" s="55">
        <f>SUM(E11:E15)</f>
        <v>26332.52</v>
      </c>
      <c r="F16" s="55">
        <f>SUM(F11:F15)</f>
        <v>-33112.87</v>
      </c>
      <c r="H16" s="5" t="s">
        <v>106</v>
      </c>
    </row>
    <row r="17" ht="11.25" customHeight="1"/>
    <row r="18" spans="1:6" ht="15.75">
      <c r="A18" s="86" t="s">
        <v>29</v>
      </c>
      <c r="B18" s="86"/>
      <c r="C18" s="86"/>
      <c r="D18" s="86"/>
      <c r="E18" s="86"/>
      <c r="F18" s="86"/>
    </row>
    <row r="19" spans="1:8" ht="3" customHeight="1">
      <c r="A19" s="75"/>
      <c r="B19" s="75"/>
      <c r="C19" s="75"/>
      <c r="D19" s="75"/>
      <c r="E19" s="75"/>
      <c r="F19" s="75"/>
      <c r="H19" s="5" t="s">
        <v>30</v>
      </c>
    </row>
    <row r="20" spans="1:8" ht="33" customHeight="1">
      <c r="A20" s="17" t="s">
        <v>42</v>
      </c>
      <c r="B20" s="87" t="s">
        <v>6</v>
      </c>
      <c r="C20" s="87"/>
      <c r="D20" s="87"/>
      <c r="E20" s="87"/>
      <c r="F20" s="21" t="s">
        <v>17</v>
      </c>
      <c r="G20" s="22"/>
      <c r="H20" s="5">
        <f>D5</f>
        <v>241.1</v>
      </c>
    </row>
    <row r="21" spans="1:10" ht="18" customHeight="1">
      <c r="A21" s="23">
        <v>1</v>
      </c>
      <c r="B21" s="88" t="s">
        <v>8</v>
      </c>
      <c r="C21" s="88"/>
      <c r="D21" s="88"/>
      <c r="E21" s="89"/>
      <c r="F21" s="72">
        <f>I12</f>
        <v>9258.240000000002</v>
      </c>
      <c r="G21" s="12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84" t="s">
        <v>46</v>
      </c>
      <c r="C22" s="84"/>
      <c r="D22" s="84"/>
      <c r="E22" s="85"/>
      <c r="F22" s="72">
        <f>D14</f>
        <v>1077.69</v>
      </c>
      <c r="G22" s="12"/>
    </row>
    <row r="23" spans="1:7" ht="18" customHeight="1">
      <c r="A23" s="25">
        <v>3</v>
      </c>
      <c r="B23" s="84" t="s">
        <v>50</v>
      </c>
      <c r="C23" s="84"/>
      <c r="D23" s="84"/>
      <c r="E23" s="85"/>
      <c r="F23" s="72">
        <f>I13</f>
        <v>1649.124</v>
      </c>
      <c r="G23" s="12"/>
    </row>
    <row r="24" spans="1:7" ht="18" customHeight="1">
      <c r="A24" s="25">
        <v>4</v>
      </c>
      <c r="B24" s="84" t="s">
        <v>12</v>
      </c>
      <c r="C24" s="84"/>
      <c r="D24" s="84"/>
      <c r="E24" s="85"/>
      <c r="F24" s="72">
        <f>F25+F26+F27</f>
        <v>0</v>
      </c>
      <c r="G24" s="12"/>
    </row>
    <row r="25" spans="1:7" ht="16.5" customHeight="1">
      <c r="A25" s="25" t="s">
        <v>13</v>
      </c>
      <c r="B25" s="84" t="s">
        <v>34</v>
      </c>
      <c r="C25" s="84"/>
      <c r="D25" s="84"/>
      <c r="E25" s="85"/>
      <c r="F25" s="72">
        <v>0</v>
      </c>
      <c r="G25" s="12"/>
    </row>
    <row r="26" spans="1:7" ht="16.5" customHeight="1">
      <c r="A26" s="25" t="s">
        <v>13</v>
      </c>
      <c r="B26" s="84" t="s">
        <v>35</v>
      </c>
      <c r="C26" s="84"/>
      <c r="D26" s="84"/>
      <c r="E26" s="85"/>
      <c r="F26" s="72">
        <v>0</v>
      </c>
      <c r="G26" s="12"/>
    </row>
    <row r="27" spans="1:7" ht="16.5" customHeight="1">
      <c r="A27" s="25" t="s">
        <v>13</v>
      </c>
      <c r="B27" s="84" t="s">
        <v>36</v>
      </c>
      <c r="C27" s="84"/>
      <c r="D27" s="84"/>
      <c r="E27" s="84"/>
      <c r="F27" s="74">
        <f>F38+F39</f>
        <v>0</v>
      </c>
      <c r="G27" s="12"/>
    </row>
    <row r="28" spans="1:7" ht="17.25" customHeight="1">
      <c r="A28" s="25">
        <v>5</v>
      </c>
      <c r="B28" s="76" t="s">
        <v>49</v>
      </c>
      <c r="C28" s="76"/>
      <c r="D28" s="76"/>
      <c r="E28" s="76"/>
      <c r="F28" s="3">
        <f>D15</f>
        <v>1079.84</v>
      </c>
      <c r="G28" s="12"/>
    </row>
    <row r="29" spans="1:7" ht="17.25" customHeight="1">
      <c r="A29" s="25">
        <v>6</v>
      </c>
      <c r="B29" s="76" t="s">
        <v>53</v>
      </c>
      <c r="C29" s="76"/>
      <c r="D29" s="76"/>
      <c r="E29" s="76"/>
      <c r="F29" s="3">
        <f>D12+D13</f>
        <v>4484.280000000001</v>
      </c>
      <c r="G29" s="12"/>
    </row>
    <row r="30" spans="1:7" s="28" customFormat="1" ht="21" customHeight="1">
      <c r="A30" s="26"/>
      <c r="B30" s="77" t="s">
        <v>14</v>
      </c>
      <c r="C30" s="77"/>
      <c r="D30" s="77"/>
      <c r="E30" s="77"/>
      <c r="F30" s="27">
        <f>F21+F22+F23+F24+F29+F28</f>
        <v>17549.174000000003</v>
      </c>
      <c r="G30" s="9"/>
    </row>
    <row r="32" spans="1:6" ht="18" customHeight="1">
      <c r="A32" s="65" t="s">
        <v>102</v>
      </c>
      <c r="B32" s="65"/>
      <c r="C32" s="65"/>
      <c r="D32" s="65"/>
      <c r="E32" s="65"/>
      <c r="F32" s="3">
        <f>D7+D16-F30</f>
        <v>31879.027999999995</v>
      </c>
    </row>
    <row r="33" spans="1:6" ht="20.25" customHeight="1">
      <c r="A33" s="65" t="s">
        <v>103</v>
      </c>
      <c r="B33" s="65"/>
      <c r="C33" s="65"/>
      <c r="D33" s="65"/>
      <c r="E33" s="65"/>
      <c r="F33" s="3">
        <f>F16</f>
        <v>-33112.87</v>
      </c>
    </row>
    <row r="34" spans="1:6" ht="18" customHeight="1">
      <c r="A34" s="66" t="s">
        <v>86</v>
      </c>
      <c r="B34" s="66"/>
      <c r="C34" s="66"/>
      <c r="D34" s="66"/>
      <c r="E34" s="66"/>
      <c r="F34" s="3">
        <f>F32+F33</f>
        <v>-1233.8420000000078</v>
      </c>
    </row>
    <row r="35" ht="11.25" customHeight="1"/>
    <row r="36" ht="4.5" customHeight="1"/>
    <row r="37" spans="1:6" ht="15.75">
      <c r="A37" s="29" t="s">
        <v>25</v>
      </c>
      <c r="B37" s="29" t="s">
        <v>16</v>
      </c>
      <c r="C37" s="78" t="s">
        <v>37</v>
      </c>
      <c r="D37" s="79"/>
      <c r="E37" s="80"/>
      <c r="F37" s="29" t="s">
        <v>38</v>
      </c>
    </row>
    <row r="38" spans="1:6" ht="28.5" customHeight="1">
      <c r="A38" s="69"/>
      <c r="B38" s="73"/>
      <c r="C38" s="81"/>
      <c r="D38" s="81"/>
      <c r="E38" s="82"/>
      <c r="F38" s="70"/>
    </row>
    <row r="39" spans="1:6" ht="33" customHeight="1">
      <c r="A39" s="4"/>
      <c r="B39" s="73"/>
      <c r="C39" s="81"/>
      <c r="D39" s="81"/>
      <c r="E39" s="82"/>
      <c r="F39" s="71"/>
    </row>
    <row r="40" spans="1:6" s="28" customFormat="1" ht="15.75">
      <c r="A40" s="83" t="s">
        <v>39</v>
      </c>
      <c r="B40" s="83"/>
      <c r="C40" s="83"/>
      <c r="D40" s="83"/>
      <c r="E40" s="83"/>
      <c r="F40" s="30">
        <f>SUM(F38:F39)</f>
        <v>0</v>
      </c>
    </row>
  </sheetData>
  <sheetProtection/>
  <mergeCells count="18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C37:E37"/>
    <mergeCell ref="C38:E38"/>
    <mergeCell ref="C39:E39"/>
    <mergeCell ref="A40:E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5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6" t="s">
        <v>88</v>
      </c>
      <c r="B1" s="86"/>
      <c r="C1" s="86"/>
      <c r="D1" s="86"/>
      <c r="E1" s="86"/>
      <c r="F1" s="86"/>
      <c r="G1" s="68"/>
    </row>
    <row r="2" spans="1:8" ht="15.75">
      <c r="A2" s="86" t="s">
        <v>82</v>
      </c>
      <c r="B2" s="86"/>
      <c r="C2" s="86"/>
      <c r="D2" s="86"/>
      <c r="E2" s="86"/>
      <c r="F2" s="86"/>
      <c r="G2" s="9"/>
      <c r="H2" s="10"/>
    </row>
    <row r="3" ht="9" customHeight="1"/>
    <row r="4" spans="1:6" ht="15.75" outlineLevel="1">
      <c r="A4" s="12" t="s">
        <v>83</v>
      </c>
      <c r="C4" s="12"/>
      <c r="D4" s="12"/>
      <c r="E4" s="12"/>
      <c r="F4" s="12"/>
    </row>
    <row r="5" spans="1:6" ht="15.75" outlineLevel="1">
      <c r="A5" s="12" t="s">
        <v>18</v>
      </c>
      <c r="C5" s="12"/>
      <c r="D5" s="12">
        <v>241.1</v>
      </c>
      <c r="E5" s="12" t="s">
        <v>19</v>
      </c>
      <c r="F5" s="12"/>
    </row>
    <row r="6" ht="9" customHeight="1">
      <c r="I6" s="33"/>
    </row>
    <row r="7" spans="1:6" ht="15.75">
      <c r="A7" s="9" t="s">
        <v>89</v>
      </c>
      <c r="C7" s="9"/>
      <c r="D7" s="13">
        <f>'2015'!F32</f>
        <v>39521.956</v>
      </c>
      <c r="E7" s="9" t="s">
        <v>21</v>
      </c>
      <c r="F7" s="9"/>
    </row>
    <row r="8" spans="1:6" ht="15.75">
      <c r="A8" s="9" t="s">
        <v>90</v>
      </c>
      <c r="C8" s="12"/>
      <c r="D8" s="14">
        <f>C16</f>
        <v>-21742.019999999997</v>
      </c>
      <c r="E8" s="12" t="s">
        <v>23</v>
      </c>
      <c r="F8" s="12"/>
    </row>
    <row r="9" spans="2:6" ht="12" customHeight="1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91</v>
      </c>
      <c r="D10" s="17" t="s">
        <v>0</v>
      </c>
      <c r="E10" s="17" t="s">
        <v>28</v>
      </c>
      <c r="F10" s="17" t="s">
        <v>92</v>
      </c>
    </row>
    <row r="11" spans="1:9" s="20" customFormat="1" ht="30" customHeight="1">
      <c r="A11" s="4">
        <v>1</v>
      </c>
      <c r="B11" s="18" t="s">
        <v>2</v>
      </c>
      <c r="C11" s="56">
        <v>-18002.339999999997</v>
      </c>
      <c r="D11" s="54">
        <v>27109.32</v>
      </c>
      <c r="E11" s="54">
        <v>21986.83</v>
      </c>
      <c r="F11" s="54">
        <f>C11-D11+E11</f>
        <v>-23124.829999999994</v>
      </c>
      <c r="G11" s="5" t="s">
        <v>43</v>
      </c>
      <c r="H11" s="5">
        <v>9.37</v>
      </c>
      <c r="I11" s="33">
        <f>H11*12*H20</f>
        <v>27109.284</v>
      </c>
    </row>
    <row r="12" spans="1:9" s="20" customFormat="1" ht="15.75">
      <c r="A12" s="4">
        <v>2</v>
      </c>
      <c r="B12" s="18" t="s">
        <v>3</v>
      </c>
      <c r="C12" s="56">
        <v>-1998.1500000000005</v>
      </c>
      <c r="D12" s="54">
        <v>3008.88</v>
      </c>
      <c r="E12" s="54">
        <v>2440.31</v>
      </c>
      <c r="F12" s="54">
        <f>C12-D12+E12</f>
        <v>-2566.7200000000007</v>
      </c>
      <c r="G12" s="12" t="s">
        <v>44</v>
      </c>
      <c r="H12" s="5">
        <v>3.2</v>
      </c>
      <c r="I12" s="32">
        <f>H12*12*H20</f>
        <v>9258.240000000002</v>
      </c>
    </row>
    <row r="13" spans="1:9" s="20" customFormat="1" ht="29.25" customHeight="1">
      <c r="A13" s="4">
        <v>3</v>
      </c>
      <c r="B13" s="18" t="s">
        <v>45</v>
      </c>
      <c r="C13" s="56">
        <v>-941.9300000000003</v>
      </c>
      <c r="D13" s="54">
        <v>1475.4</v>
      </c>
      <c r="E13" s="54">
        <v>1196.65</v>
      </c>
      <c r="F13" s="54">
        <f>C13-D13+E13</f>
        <v>-1220.6800000000003</v>
      </c>
      <c r="G13" s="12" t="s">
        <v>54</v>
      </c>
      <c r="H13" s="5">
        <v>0.57</v>
      </c>
      <c r="I13" s="32">
        <f>H13*12*H20</f>
        <v>1649.124</v>
      </c>
    </row>
    <row r="14" spans="1:8" s="20" customFormat="1" ht="30" customHeight="1">
      <c r="A14" s="4">
        <v>4</v>
      </c>
      <c r="B14" s="18" t="s">
        <v>46</v>
      </c>
      <c r="C14" s="56">
        <v>-499.43999999999994</v>
      </c>
      <c r="D14" s="54">
        <v>752.16</v>
      </c>
      <c r="E14" s="54">
        <v>610.05</v>
      </c>
      <c r="F14" s="54">
        <f>C14-D14+E14</f>
        <v>-641.55</v>
      </c>
      <c r="G14" s="19"/>
      <c r="H14" s="19"/>
    </row>
    <row r="15" spans="1:8" s="20" customFormat="1" ht="30" customHeight="1">
      <c r="A15" s="4">
        <v>5</v>
      </c>
      <c r="B15" s="18" t="s">
        <v>49</v>
      </c>
      <c r="C15" s="56">
        <v>-300.16</v>
      </c>
      <c r="D15" s="54">
        <v>0</v>
      </c>
      <c r="E15" s="54">
        <v>1079.84</v>
      </c>
      <c r="F15" s="54">
        <f>C15-D15+E15</f>
        <v>779.6799999999998</v>
      </c>
      <c r="G15" s="19"/>
      <c r="H15" s="19"/>
    </row>
    <row r="16" spans="1:6" ht="19.5" customHeight="1">
      <c r="A16" s="4"/>
      <c r="B16" s="18" t="s">
        <v>4</v>
      </c>
      <c r="C16" s="55">
        <f>SUM(C11:C15)</f>
        <v>-21742.019999999997</v>
      </c>
      <c r="D16" s="55">
        <f>SUM(D11:D15)</f>
        <v>32345.760000000002</v>
      </c>
      <c r="E16" s="55">
        <f>SUM(E11:E15)</f>
        <v>27313.680000000004</v>
      </c>
      <c r="F16" s="55">
        <f>SUM(F11:F15)</f>
        <v>-26774.099999999995</v>
      </c>
    </row>
    <row r="17" ht="11.25" customHeight="1"/>
    <row r="18" spans="1:6" ht="15.75">
      <c r="A18" s="86" t="s">
        <v>29</v>
      </c>
      <c r="B18" s="86"/>
      <c r="C18" s="86"/>
      <c r="D18" s="86"/>
      <c r="E18" s="86"/>
      <c r="F18" s="86"/>
    </row>
    <row r="19" spans="1:8" ht="3" customHeight="1">
      <c r="A19" s="68"/>
      <c r="B19" s="68"/>
      <c r="C19" s="68"/>
      <c r="D19" s="68"/>
      <c r="E19" s="68"/>
      <c r="F19" s="68"/>
      <c r="H19" s="5" t="s">
        <v>30</v>
      </c>
    </row>
    <row r="20" spans="1:8" ht="33" customHeight="1">
      <c r="A20" s="17" t="s">
        <v>42</v>
      </c>
      <c r="B20" s="87" t="s">
        <v>6</v>
      </c>
      <c r="C20" s="87"/>
      <c r="D20" s="87"/>
      <c r="E20" s="87"/>
      <c r="F20" s="21" t="s">
        <v>17</v>
      </c>
      <c r="G20" s="22"/>
      <c r="H20" s="5">
        <f>D5</f>
        <v>241.1</v>
      </c>
    </row>
    <row r="21" spans="1:10" ht="18" customHeight="1">
      <c r="A21" s="23">
        <v>1</v>
      </c>
      <c r="B21" s="88" t="s">
        <v>8</v>
      </c>
      <c r="C21" s="88"/>
      <c r="D21" s="88"/>
      <c r="E21" s="89"/>
      <c r="F21" s="72">
        <f>I12</f>
        <v>9258.240000000002</v>
      </c>
      <c r="G21" s="12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84" t="s">
        <v>46</v>
      </c>
      <c r="C22" s="84"/>
      <c r="D22" s="84"/>
      <c r="E22" s="85"/>
      <c r="F22" s="72">
        <f>D14</f>
        <v>752.16</v>
      </c>
      <c r="G22" s="12"/>
    </row>
    <row r="23" spans="1:7" ht="18" customHeight="1">
      <c r="A23" s="25">
        <v>3</v>
      </c>
      <c r="B23" s="84" t="s">
        <v>50</v>
      </c>
      <c r="C23" s="84"/>
      <c r="D23" s="84"/>
      <c r="E23" s="85"/>
      <c r="F23" s="72">
        <f>I13</f>
        <v>1649.124</v>
      </c>
      <c r="G23" s="12"/>
    </row>
    <row r="24" spans="1:7" ht="18" customHeight="1">
      <c r="A24" s="25">
        <v>4</v>
      </c>
      <c r="B24" s="84" t="s">
        <v>12</v>
      </c>
      <c r="C24" s="84"/>
      <c r="D24" s="84"/>
      <c r="E24" s="85"/>
      <c r="F24" s="72">
        <f>F25+F26+F27</f>
        <v>38967</v>
      </c>
      <c r="G24" s="12"/>
    </row>
    <row r="25" spans="1:7" ht="16.5" customHeight="1">
      <c r="A25" s="25" t="s">
        <v>13</v>
      </c>
      <c r="B25" s="84" t="s">
        <v>34</v>
      </c>
      <c r="C25" s="84"/>
      <c r="D25" s="84"/>
      <c r="E25" s="85"/>
      <c r="F25" s="72">
        <v>0</v>
      </c>
      <c r="G25" s="12"/>
    </row>
    <row r="26" spans="1:7" ht="16.5" customHeight="1">
      <c r="A26" s="25" t="s">
        <v>13</v>
      </c>
      <c r="B26" s="84" t="s">
        <v>35</v>
      </c>
      <c r="C26" s="84"/>
      <c r="D26" s="84"/>
      <c r="E26" s="85"/>
      <c r="F26" s="72">
        <v>0</v>
      </c>
      <c r="G26" s="12"/>
    </row>
    <row r="27" spans="1:7" ht="16.5" customHeight="1">
      <c r="A27" s="25" t="s">
        <v>13</v>
      </c>
      <c r="B27" s="84" t="s">
        <v>36</v>
      </c>
      <c r="C27" s="84"/>
      <c r="D27" s="84"/>
      <c r="E27" s="84"/>
      <c r="F27" s="74">
        <f>F38+F39</f>
        <v>38967</v>
      </c>
      <c r="G27" s="12"/>
    </row>
    <row r="28" spans="1:7" ht="17.25" customHeight="1">
      <c r="A28" s="25">
        <v>5</v>
      </c>
      <c r="B28" s="76" t="s">
        <v>49</v>
      </c>
      <c r="C28" s="76"/>
      <c r="D28" s="76"/>
      <c r="E28" s="76"/>
      <c r="F28" s="3">
        <f>D15</f>
        <v>0</v>
      </c>
      <c r="G28" s="12"/>
    </row>
    <row r="29" spans="1:7" ht="17.25" customHeight="1">
      <c r="A29" s="25">
        <v>6</v>
      </c>
      <c r="B29" s="76" t="s">
        <v>53</v>
      </c>
      <c r="C29" s="76"/>
      <c r="D29" s="76"/>
      <c r="E29" s="76"/>
      <c r="F29" s="3">
        <f>D12+D13</f>
        <v>4484.280000000001</v>
      </c>
      <c r="G29" s="12"/>
    </row>
    <row r="30" spans="1:7" s="28" customFormat="1" ht="21" customHeight="1">
      <c r="A30" s="26"/>
      <c r="B30" s="77" t="s">
        <v>14</v>
      </c>
      <c r="C30" s="77"/>
      <c r="D30" s="77"/>
      <c r="E30" s="77"/>
      <c r="F30" s="27">
        <f>F21+F22+F23+F24+F29+F28</f>
        <v>55110.804000000004</v>
      </c>
      <c r="G30" s="9"/>
    </row>
    <row r="32" spans="1:6" ht="18" customHeight="1">
      <c r="A32" s="65" t="s">
        <v>93</v>
      </c>
      <c r="B32" s="65"/>
      <c r="C32" s="65"/>
      <c r="D32" s="65"/>
      <c r="E32" s="65"/>
      <c r="F32" s="3">
        <f>D7+D16-F30</f>
        <v>16756.911999999997</v>
      </c>
    </row>
    <row r="33" spans="1:6" ht="20.25" customHeight="1">
      <c r="A33" s="65" t="s">
        <v>94</v>
      </c>
      <c r="B33" s="65"/>
      <c r="C33" s="65"/>
      <c r="D33" s="65"/>
      <c r="E33" s="65"/>
      <c r="F33" s="3">
        <f>F16</f>
        <v>-26774.099999999995</v>
      </c>
    </row>
    <row r="34" spans="1:6" ht="18" customHeight="1">
      <c r="A34" s="66" t="s">
        <v>86</v>
      </c>
      <c r="B34" s="66"/>
      <c r="C34" s="66"/>
      <c r="D34" s="66"/>
      <c r="E34" s="66"/>
      <c r="F34" s="3">
        <f>F32+F33</f>
        <v>-10017.187999999998</v>
      </c>
    </row>
    <row r="35" ht="11.25" customHeight="1"/>
    <row r="36" ht="4.5" customHeight="1"/>
    <row r="37" spans="1:6" ht="15.75">
      <c r="A37" s="29" t="s">
        <v>25</v>
      </c>
      <c r="B37" s="29" t="s">
        <v>16</v>
      </c>
      <c r="C37" s="78" t="s">
        <v>37</v>
      </c>
      <c r="D37" s="79"/>
      <c r="E37" s="80"/>
      <c r="F37" s="29" t="s">
        <v>38</v>
      </c>
    </row>
    <row r="38" spans="1:6" ht="28.5" customHeight="1">
      <c r="A38" s="69"/>
      <c r="B38" s="73">
        <v>42621</v>
      </c>
      <c r="C38" s="81" t="s">
        <v>95</v>
      </c>
      <c r="D38" s="81"/>
      <c r="E38" s="82"/>
      <c r="F38" s="70">
        <v>19340</v>
      </c>
    </row>
    <row r="39" spans="1:6" ht="33" customHeight="1">
      <c r="A39" s="4"/>
      <c r="B39" s="73">
        <v>42627</v>
      </c>
      <c r="C39" s="81" t="s">
        <v>96</v>
      </c>
      <c r="D39" s="81"/>
      <c r="E39" s="82"/>
      <c r="F39" s="71">
        <v>19627</v>
      </c>
    </row>
    <row r="40" spans="1:6" s="28" customFormat="1" ht="15.75">
      <c r="A40" s="83" t="s">
        <v>39</v>
      </c>
      <c r="B40" s="83"/>
      <c r="C40" s="83"/>
      <c r="D40" s="83"/>
      <c r="E40" s="83"/>
      <c r="F40" s="30">
        <f>SUM(F38:F39)</f>
        <v>38967</v>
      </c>
    </row>
  </sheetData>
  <sheetProtection/>
  <mergeCells count="18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C37:E37"/>
    <mergeCell ref="C38:E38"/>
    <mergeCell ref="C39:E39"/>
    <mergeCell ref="A40:E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1">
      <selection activeCell="F33" sqref="F33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6" t="s">
        <v>40</v>
      </c>
      <c r="B1" s="86"/>
      <c r="C1" s="86"/>
      <c r="D1" s="86"/>
      <c r="E1" s="86"/>
      <c r="F1" s="86"/>
      <c r="G1" s="67"/>
    </row>
    <row r="2" spans="1:8" ht="15.75">
      <c r="A2" s="86" t="s">
        <v>82</v>
      </c>
      <c r="B2" s="86"/>
      <c r="C2" s="86"/>
      <c r="D2" s="86"/>
      <c r="E2" s="86"/>
      <c r="F2" s="86"/>
      <c r="G2" s="9"/>
      <c r="H2" s="10"/>
    </row>
    <row r="3" ht="9" customHeight="1"/>
    <row r="4" spans="1:6" ht="15.75" outlineLevel="1">
      <c r="A4" s="12" t="s">
        <v>83</v>
      </c>
      <c r="C4" s="12"/>
      <c r="D4" s="12"/>
      <c r="E4" s="12"/>
      <c r="F4" s="12"/>
    </row>
    <row r="5" spans="1:6" ht="15.75" outlineLevel="1">
      <c r="A5" s="12" t="s">
        <v>18</v>
      </c>
      <c r="C5" s="12"/>
      <c r="D5" s="12">
        <v>241.1</v>
      </c>
      <c r="E5" s="12" t="s">
        <v>19</v>
      </c>
      <c r="F5" s="12"/>
    </row>
    <row r="6" ht="9" customHeight="1">
      <c r="I6" s="33"/>
    </row>
    <row r="7" spans="1:6" ht="15.75">
      <c r="A7" s="9"/>
      <c r="C7" s="9"/>
      <c r="D7" s="13"/>
      <c r="E7" s="9"/>
      <c r="F7" s="9"/>
    </row>
    <row r="8" spans="1:6" ht="15.75">
      <c r="A8" s="9" t="s">
        <v>22</v>
      </c>
      <c r="C8" s="12"/>
      <c r="D8" s="14">
        <f>C16</f>
        <v>-15399.66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56">
        <v>-12727.49</v>
      </c>
      <c r="D11" s="54">
        <v>27109.32</v>
      </c>
      <c r="E11" s="54">
        <v>21834.47</v>
      </c>
      <c r="F11" s="54">
        <f>C11-D11+E11</f>
        <v>-18002.339999999997</v>
      </c>
      <c r="G11" s="5" t="s">
        <v>43</v>
      </c>
      <c r="H11" s="5">
        <v>9.37</v>
      </c>
      <c r="I11" s="33">
        <f>H11*12*H20</f>
        <v>27109.284</v>
      </c>
    </row>
    <row r="12" spans="1:9" s="20" customFormat="1" ht="15.75">
      <c r="A12" s="4">
        <v>2</v>
      </c>
      <c r="B12" s="18" t="s">
        <v>3</v>
      </c>
      <c r="C12" s="56">
        <v>-1412.68</v>
      </c>
      <c r="D12" s="54">
        <v>3008.88</v>
      </c>
      <c r="E12" s="54">
        <v>2423.41</v>
      </c>
      <c r="F12" s="54">
        <f>C12-D12+E12</f>
        <v>-1998.1500000000005</v>
      </c>
      <c r="G12" s="12" t="s">
        <v>44</v>
      </c>
      <c r="H12" s="5">
        <v>3.2</v>
      </c>
      <c r="I12" s="32">
        <f>H12*12*H20</f>
        <v>9258.240000000002</v>
      </c>
    </row>
    <row r="13" spans="1:9" s="20" customFormat="1" ht="29.25" customHeight="1">
      <c r="A13" s="4">
        <v>3</v>
      </c>
      <c r="B13" s="18" t="s">
        <v>45</v>
      </c>
      <c r="C13" s="56">
        <v>-654.88</v>
      </c>
      <c r="D13" s="54">
        <v>1475.4</v>
      </c>
      <c r="E13" s="54">
        <v>1188.35</v>
      </c>
      <c r="F13" s="54">
        <f>C13-D13+E13</f>
        <v>-941.9300000000003</v>
      </c>
      <c r="G13" s="12" t="s">
        <v>54</v>
      </c>
      <c r="H13" s="5">
        <v>0.57</v>
      </c>
      <c r="I13" s="32">
        <f>H13*12*H20</f>
        <v>1649.124</v>
      </c>
    </row>
    <row r="14" spans="1:8" s="20" customFormat="1" ht="30" customHeight="1">
      <c r="A14" s="4">
        <v>4</v>
      </c>
      <c r="B14" s="18" t="s">
        <v>46</v>
      </c>
      <c r="C14" s="56">
        <v>-353.1</v>
      </c>
      <c r="D14" s="54">
        <v>752.16</v>
      </c>
      <c r="E14" s="54">
        <v>605.82</v>
      </c>
      <c r="F14" s="54">
        <f>C14-D14+E14</f>
        <v>-499.43999999999994</v>
      </c>
      <c r="G14" s="19"/>
      <c r="H14" s="19"/>
    </row>
    <row r="15" spans="1:8" s="20" customFormat="1" ht="30" customHeight="1">
      <c r="A15" s="4">
        <v>5</v>
      </c>
      <c r="B15" s="18" t="s">
        <v>49</v>
      </c>
      <c r="C15" s="56">
        <v>-251.51</v>
      </c>
      <c r="D15" s="54">
        <v>272.96</v>
      </c>
      <c r="E15" s="54">
        <v>224.31</v>
      </c>
      <c r="F15" s="54">
        <f>C15-D15+E15</f>
        <v>-300.16</v>
      </c>
      <c r="G15" s="19"/>
      <c r="H15" s="19"/>
    </row>
    <row r="16" spans="1:6" ht="19.5" customHeight="1">
      <c r="A16" s="4"/>
      <c r="B16" s="18" t="s">
        <v>4</v>
      </c>
      <c r="C16" s="55">
        <f>SUM(C11:C15)</f>
        <v>-15399.66</v>
      </c>
      <c r="D16" s="55">
        <f>SUM(D11:D15)</f>
        <v>32618.72</v>
      </c>
      <c r="E16" s="55">
        <f>SUM(E11:E15)</f>
        <v>26276.36</v>
      </c>
      <c r="F16" s="55">
        <f>SUM(F11:F15)</f>
        <v>-21742.019999999997</v>
      </c>
    </row>
    <row r="17" ht="11.25" customHeight="1"/>
    <row r="18" spans="1:6" ht="15.75">
      <c r="A18" s="86" t="s">
        <v>29</v>
      </c>
      <c r="B18" s="86"/>
      <c r="C18" s="86"/>
      <c r="D18" s="86"/>
      <c r="E18" s="86"/>
      <c r="F18" s="86"/>
    </row>
    <row r="19" spans="1:8" ht="15.75">
      <c r="A19" s="67"/>
      <c r="B19" s="67"/>
      <c r="C19" s="67"/>
      <c r="D19" s="67"/>
      <c r="E19" s="67"/>
      <c r="F19" s="67"/>
      <c r="H19" s="5" t="s">
        <v>30</v>
      </c>
    </row>
    <row r="20" spans="1:8" ht="33" customHeight="1">
      <c r="A20" s="17" t="s">
        <v>42</v>
      </c>
      <c r="B20" s="87" t="s">
        <v>6</v>
      </c>
      <c r="C20" s="87"/>
      <c r="D20" s="87"/>
      <c r="E20" s="87"/>
      <c r="F20" s="21" t="s">
        <v>17</v>
      </c>
      <c r="G20" s="22"/>
      <c r="H20" s="5">
        <f>D5</f>
        <v>241.1</v>
      </c>
    </row>
    <row r="21" spans="1:10" ht="18" customHeight="1">
      <c r="A21" s="23">
        <v>1</v>
      </c>
      <c r="B21" s="88" t="s">
        <v>8</v>
      </c>
      <c r="C21" s="88"/>
      <c r="D21" s="88"/>
      <c r="E21" s="88"/>
      <c r="F21" s="1">
        <f>I12</f>
        <v>9258.240000000002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84" t="s">
        <v>46</v>
      </c>
      <c r="C22" s="84"/>
      <c r="D22" s="84"/>
      <c r="E22" s="84"/>
      <c r="F22" s="2">
        <f>D14</f>
        <v>752.16</v>
      </c>
      <c r="G22" s="24"/>
    </row>
    <row r="23" spans="1:7" ht="18" customHeight="1">
      <c r="A23" s="25">
        <v>3</v>
      </c>
      <c r="B23" s="84" t="s">
        <v>50</v>
      </c>
      <c r="C23" s="84"/>
      <c r="D23" s="84"/>
      <c r="E23" s="84"/>
      <c r="F23" s="2">
        <f>I13</f>
        <v>1649.124</v>
      </c>
      <c r="G23" s="24"/>
    </row>
    <row r="24" spans="1:7" ht="18" customHeight="1">
      <c r="A24" s="25">
        <v>4</v>
      </c>
      <c r="B24" s="84" t="s">
        <v>12</v>
      </c>
      <c r="C24" s="84"/>
      <c r="D24" s="84"/>
      <c r="E24" s="84"/>
      <c r="F24" s="2">
        <f>F25+F26+F27</f>
        <v>492</v>
      </c>
      <c r="G24" s="24"/>
    </row>
    <row r="25" spans="1:7" ht="16.5" customHeight="1">
      <c r="A25" s="25" t="s">
        <v>13</v>
      </c>
      <c r="B25" s="84" t="s">
        <v>34</v>
      </c>
      <c r="C25" s="84"/>
      <c r="D25" s="84"/>
      <c r="E25" s="84"/>
      <c r="F25" s="3">
        <v>0</v>
      </c>
      <c r="G25" s="12"/>
    </row>
    <row r="26" spans="1:7" ht="16.5" customHeight="1">
      <c r="A26" s="25" t="s">
        <v>13</v>
      </c>
      <c r="B26" s="84" t="s">
        <v>35</v>
      </c>
      <c r="C26" s="84"/>
      <c r="D26" s="84"/>
      <c r="E26" s="84"/>
      <c r="F26" s="3">
        <f>F38</f>
        <v>492</v>
      </c>
      <c r="G26" s="12"/>
    </row>
    <row r="27" spans="1:7" ht="16.5" customHeight="1">
      <c r="A27" s="25" t="s">
        <v>13</v>
      </c>
      <c r="B27" s="84" t="s">
        <v>36</v>
      </c>
      <c r="C27" s="84"/>
      <c r="D27" s="84"/>
      <c r="E27" s="84"/>
      <c r="F27" s="3">
        <v>0</v>
      </c>
      <c r="G27" s="12"/>
    </row>
    <row r="28" spans="1:7" ht="17.25" customHeight="1">
      <c r="A28" s="25">
        <v>5</v>
      </c>
      <c r="B28" s="76" t="s">
        <v>49</v>
      </c>
      <c r="C28" s="76"/>
      <c r="D28" s="76"/>
      <c r="E28" s="76"/>
      <c r="F28" s="3">
        <f>D15</f>
        <v>272.96</v>
      </c>
      <c r="G28" s="12"/>
    </row>
    <row r="29" spans="1:7" ht="17.25" customHeight="1">
      <c r="A29" s="25">
        <v>6</v>
      </c>
      <c r="B29" s="76" t="s">
        <v>53</v>
      </c>
      <c r="C29" s="76"/>
      <c r="D29" s="76"/>
      <c r="E29" s="76"/>
      <c r="F29" s="3">
        <f>D12+D13</f>
        <v>4484.280000000001</v>
      </c>
      <c r="G29" s="12"/>
    </row>
    <row r="30" spans="1:7" s="28" customFormat="1" ht="21" customHeight="1">
      <c r="A30" s="26"/>
      <c r="B30" s="77" t="s">
        <v>14</v>
      </c>
      <c r="C30" s="77"/>
      <c r="D30" s="77"/>
      <c r="E30" s="77"/>
      <c r="F30" s="27">
        <f>F21+F22+F23+F24+F29+F28</f>
        <v>16908.764000000003</v>
      </c>
      <c r="G30" s="9"/>
    </row>
    <row r="32" spans="1:6" ht="18" customHeight="1">
      <c r="A32" s="65" t="s">
        <v>87</v>
      </c>
      <c r="B32" s="65"/>
      <c r="C32" s="65"/>
      <c r="D32" s="65"/>
      <c r="E32" s="65"/>
      <c r="F32" s="3">
        <f>D7+D16-F30</f>
        <v>15709.955999999998</v>
      </c>
    </row>
    <row r="33" spans="1:6" ht="20.25" customHeight="1">
      <c r="A33" s="65" t="s">
        <v>85</v>
      </c>
      <c r="B33" s="65"/>
      <c r="C33" s="65"/>
      <c r="D33" s="65"/>
      <c r="E33" s="65"/>
      <c r="F33" s="3">
        <f>F16</f>
        <v>-21742.019999999997</v>
      </c>
    </row>
    <row r="34" spans="1:6" ht="18" customHeight="1">
      <c r="A34" s="66" t="s">
        <v>86</v>
      </c>
      <c r="B34" s="66"/>
      <c r="C34" s="66"/>
      <c r="D34" s="66"/>
      <c r="E34" s="66"/>
      <c r="F34" s="3">
        <f>F32+F33</f>
        <v>-6032.0639999999985</v>
      </c>
    </row>
    <row r="35" ht="11.25" customHeight="1"/>
    <row r="37" spans="1:6" ht="15.75">
      <c r="A37" s="29" t="s">
        <v>25</v>
      </c>
      <c r="B37" s="29" t="s">
        <v>16</v>
      </c>
      <c r="C37" s="78" t="s">
        <v>37</v>
      </c>
      <c r="D37" s="79"/>
      <c r="E37" s="80"/>
      <c r="F37" s="29" t="s">
        <v>38</v>
      </c>
    </row>
    <row r="38" spans="1:6" s="35" customFormat="1" ht="15.75">
      <c r="A38" s="34"/>
      <c r="B38" s="36">
        <v>42074</v>
      </c>
      <c r="C38" s="90" t="s">
        <v>84</v>
      </c>
      <c r="D38" s="91"/>
      <c r="E38" s="92"/>
      <c r="F38" s="37">
        <v>492</v>
      </c>
    </row>
    <row r="39" spans="1:6" ht="15.75">
      <c r="A39" s="4"/>
      <c r="B39" s="6"/>
      <c r="C39" s="93"/>
      <c r="D39" s="94"/>
      <c r="E39" s="95"/>
      <c r="F39" s="7"/>
    </row>
    <row r="40" spans="1:6" s="28" customFormat="1" ht="15.75">
      <c r="A40" s="83" t="s">
        <v>39</v>
      </c>
      <c r="B40" s="83"/>
      <c r="C40" s="83"/>
      <c r="D40" s="83"/>
      <c r="E40" s="83"/>
      <c r="F40" s="30">
        <f>SUM(F38:F39)</f>
        <v>492</v>
      </c>
    </row>
  </sheetData>
  <sheetProtection selectLockedCells="1" selectUnlockedCells="1"/>
  <mergeCells count="18">
    <mergeCell ref="B29:E29"/>
    <mergeCell ref="B30:E30"/>
    <mergeCell ref="C37:E37"/>
    <mergeCell ref="C38:E38"/>
    <mergeCell ref="C39:E39"/>
    <mergeCell ref="A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6" t="s">
        <v>40</v>
      </c>
      <c r="B1" s="86"/>
      <c r="C1" s="86"/>
      <c r="D1" s="86"/>
      <c r="E1" s="86"/>
      <c r="F1" s="86"/>
      <c r="G1" s="8"/>
    </row>
    <row r="2" spans="1:8" ht="15.75">
      <c r="A2" s="86" t="s">
        <v>82</v>
      </c>
      <c r="B2" s="86"/>
      <c r="C2" s="86"/>
      <c r="D2" s="86"/>
      <c r="E2" s="86"/>
      <c r="F2" s="86"/>
      <c r="G2" s="9"/>
      <c r="H2" s="10"/>
    </row>
    <row r="3" ht="9" customHeight="1"/>
    <row r="4" spans="1:6" ht="15.75" outlineLevel="1">
      <c r="A4" s="12" t="s">
        <v>83</v>
      </c>
      <c r="C4" s="12"/>
      <c r="D4" s="12"/>
      <c r="E4" s="12"/>
      <c r="F4" s="12"/>
    </row>
    <row r="5" spans="1:6" ht="15.75" outlineLevel="1">
      <c r="A5" s="12" t="s">
        <v>18</v>
      </c>
      <c r="C5" s="12"/>
      <c r="D5" s="12">
        <v>241.1</v>
      </c>
      <c r="E5" s="12" t="s">
        <v>19</v>
      </c>
      <c r="F5" s="12"/>
    </row>
    <row r="6" ht="9" customHeight="1">
      <c r="I6" s="33"/>
    </row>
    <row r="7" spans="1:6" ht="15.75">
      <c r="A7" s="9" t="s">
        <v>20</v>
      </c>
      <c r="C7" s="9"/>
      <c r="D7" s="13">
        <f>'2014'!B30</f>
        <v>23812</v>
      </c>
      <c r="E7" s="9" t="s">
        <v>21</v>
      </c>
      <c r="F7" s="9"/>
    </row>
    <row r="8" spans="1:6" ht="15.75">
      <c r="A8" s="9" t="s">
        <v>22</v>
      </c>
      <c r="C8" s="12"/>
      <c r="D8" s="14">
        <f>C16</f>
        <v>-15399.66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56">
        <v>-12727.49</v>
      </c>
      <c r="D11" s="54">
        <v>27109.32</v>
      </c>
      <c r="E11" s="54">
        <v>21834.47</v>
      </c>
      <c r="F11" s="54">
        <f>C11-D11+E11</f>
        <v>-18002.339999999997</v>
      </c>
      <c r="G11" s="5" t="s">
        <v>43</v>
      </c>
      <c r="H11" s="5">
        <v>9.37</v>
      </c>
      <c r="I11" s="33">
        <f>H11*12*H20</f>
        <v>27109.284</v>
      </c>
    </row>
    <row r="12" spans="1:9" s="20" customFormat="1" ht="15.75">
      <c r="A12" s="4">
        <v>2</v>
      </c>
      <c r="B12" s="18" t="s">
        <v>3</v>
      </c>
      <c r="C12" s="56">
        <v>-1412.68</v>
      </c>
      <c r="D12" s="54">
        <v>3008.88</v>
      </c>
      <c r="E12" s="54">
        <v>2423.41</v>
      </c>
      <c r="F12" s="54">
        <f>C12-D12+E12</f>
        <v>-1998.1500000000005</v>
      </c>
      <c r="G12" s="12" t="s">
        <v>44</v>
      </c>
      <c r="H12" s="5">
        <v>3.2</v>
      </c>
      <c r="I12" s="32">
        <f>H12*12*H20</f>
        <v>9258.240000000002</v>
      </c>
    </row>
    <row r="13" spans="1:9" s="20" customFormat="1" ht="29.25" customHeight="1">
      <c r="A13" s="4">
        <v>3</v>
      </c>
      <c r="B13" s="18" t="s">
        <v>45</v>
      </c>
      <c r="C13" s="56">
        <v>-654.88</v>
      </c>
      <c r="D13" s="54">
        <v>1475.4</v>
      </c>
      <c r="E13" s="54">
        <v>1188.35</v>
      </c>
      <c r="F13" s="54">
        <f>C13-D13+E13</f>
        <v>-941.9300000000003</v>
      </c>
      <c r="G13" s="12" t="s">
        <v>54</v>
      </c>
      <c r="H13" s="5">
        <v>0.57</v>
      </c>
      <c r="I13" s="32">
        <f>H13*12*H20</f>
        <v>1649.124</v>
      </c>
    </row>
    <row r="14" spans="1:8" s="20" customFormat="1" ht="30" customHeight="1">
      <c r="A14" s="4">
        <v>4</v>
      </c>
      <c r="B14" s="18" t="s">
        <v>46</v>
      </c>
      <c r="C14" s="56">
        <v>-353.1</v>
      </c>
      <c r="D14" s="54">
        <v>752.16</v>
      </c>
      <c r="E14" s="54">
        <v>605.82</v>
      </c>
      <c r="F14" s="54">
        <f>C14-D14+E14</f>
        <v>-499.43999999999994</v>
      </c>
      <c r="G14" s="19"/>
      <c r="H14" s="19"/>
    </row>
    <row r="15" spans="1:8" s="20" customFormat="1" ht="30" customHeight="1">
      <c r="A15" s="4">
        <v>5</v>
      </c>
      <c r="B15" s="18" t="s">
        <v>49</v>
      </c>
      <c r="C15" s="56">
        <v>-251.51</v>
      </c>
      <c r="D15" s="54">
        <v>272.96</v>
      </c>
      <c r="E15" s="54">
        <v>224.31</v>
      </c>
      <c r="F15" s="54">
        <f>C15-D15+E15</f>
        <v>-300.16</v>
      </c>
      <c r="G15" s="19"/>
      <c r="H15" s="19"/>
    </row>
    <row r="16" spans="1:6" ht="19.5" customHeight="1">
      <c r="A16" s="4"/>
      <c r="B16" s="18" t="s">
        <v>4</v>
      </c>
      <c r="C16" s="55">
        <f>SUM(C11:C15)</f>
        <v>-15399.66</v>
      </c>
      <c r="D16" s="55">
        <f>SUM(D11:D15)</f>
        <v>32618.72</v>
      </c>
      <c r="E16" s="55">
        <f>SUM(E11:E15)</f>
        <v>26276.36</v>
      </c>
      <c r="F16" s="55">
        <f>SUM(F11:F15)</f>
        <v>-21742.019999999997</v>
      </c>
    </row>
    <row r="17" ht="11.25" customHeight="1"/>
    <row r="18" spans="1:6" ht="15.75">
      <c r="A18" s="86" t="s">
        <v>29</v>
      </c>
      <c r="B18" s="86"/>
      <c r="C18" s="86"/>
      <c r="D18" s="86"/>
      <c r="E18" s="86"/>
      <c r="F18" s="86"/>
    </row>
    <row r="19" spans="1:8" ht="15.75">
      <c r="A19" s="31"/>
      <c r="B19" s="8"/>
      <c r="C19" s="8"/>
      <c r="D19" s="8"/>
      <c r="E19" s="8"/>
      <c r="F19" s="8"/>
      <c r="H19" s="5" t="s">
        <v>30</v>
      </c>
    </row>
    <row r="20" spans="1:8" ht="33" customHeight="1">
      <c r="A20" s="17" t="s">
        <v>42</v>
      </c>
      <c r="B20" s="87" t="s">
        <v>6</v>
      </c>
      <c r="C20" s="87"/>
      <c r="D20" s="87"/>
      <c r="E20" s="87"/>
      <c r="F20" s="21" t="s">
        <v>17</v>
      </c>
      <c r="G20" s="22"/>
      <c r="H20" s="5">
        <f>D5</f>
        <v>241.1</v>
      </c>
    </row>
    <row r="21" spans="1:10" ht="18" customHeight="1">
      <c r="A21" s="23">
        <v>1</v>
      </c>
      <c r="B21" s="88" t="s">
        <v>8</v>
      </c>
      <c r="C21" s="88"/>
      <c r="D21" s="88"/>
      <c r="E21" s="88"/>
      <c r="F21" s="1">
        <f>I12</f>
        <v>9258.240000000002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84" t="s">
        <v>46</v>
      </c>
      <c r="C22" s="84"/>
      <c r="D22" s="84"/>
      <c r="E22" s="84"/>
      <c r="F22" s="2">
        <f>D14</f>
        <v>752.16</v>
      </c>
      <c r="G22" s="24"/>
    </row>
    <row r="23" spans="1:7" ht="18" customHeight="1">
      <c r="A23" s="25">
        <v>3</v>
      </c>
      <c r="B23" s="84" t="s">
        <v>50</v>
      </c>
      <c r="C23" s="84"/>
      <c r="D23" s="84"/>
      <c r="E23" s="84"/>
      <c r="F23" s="2">
        <f>I13</f>
        <v>1649.124</v>
      </c>
      <c r="G23" s="24"/>
    </row>
    <row r="24" spans="1:7" ht="18" customHeight="1">
      <c r="A24" s="25">
        <v>4</v>
      </c>
      <c r="B24" s="84" t="s">
        <v>12</v>
      </c>
      <c r="C24" s="84"/>
      <c r="D24" s="84"/>
      <c r="E24" s="84"/>
      <c r="F24" s="2">
        <f>F25+F26+F27</f>
        <v>492</v>
      </c>
      <c r="G24" s="24"/>
    </row>
    <row r="25" spans="1:7" ht="16.5" customHeight="1">
      <c r="A25" s="25" t="s">
        <v>13</v>
      </c>
      <c r="B25" s="84" t="s">
        <v>34</v>
      </c>
      <c r="C25" s="84"/>
      <c r="D25" s="84"/>
      <c r="E25" s="84"/>
      <c r="F25" s="3">
        <v>0</v>
      </c>
      <c r="G25" s="12"/>
    </row>
    <row r="26" spans="1:7" ht="16.5" customHeight="1">
      <c r="A26" s="25" t="s">
        <v>13</v>
      </c>
      <c r="B26" s="84" t="s">
        <v>35</v>
      </c>
      <c r="C26" s="84"/>
      <c r="D26" s="84"/>
      <c r="E26" s="84"/>
      <c r="F26" s="3">
        <f>F38</f>
        <v>492</v>
      </c>
      <c r="G26" s="12"/>
    </row>
    <row r="27" spans="1:7" ht="16.5" customHeight="1">
      <c r="A27" s="25" t="s">
        <v>13</v>
      </c>
      <c r="B27" s="84" t="s">
        <v>36</v>
      </c>
      <c r="C27" s="84"/>
      <c r="D27" s="84"/>
      <c r="E27" s="84"/>
      <c r="F27" s="3">
        <v>0</v>
      </c>
      <c r="G27" s="12"/>
    </row>
    <row r="28" spans="1:7" ht="17.25" customHeight="1">
      <c r="A28" s="25">
        <v>5</v>
      </c>
      <c r="B28" s="76" t="s">
        <v>49</v>
      </c>
      <c r="C28" s="76"/>
      <c r="D28" s="76"/>
      <c r="E28" s="76"/>
      <c r="F28" s="3">
        <f>D15</f>
        <v>272.96</v>
      </c>
      <c r="G28" s="12"/>
    </row>
    <row r="29" spans="1:7" ht="17.25" customHeight="1">
      <c r="A29" s="25">
        <v>6</v>
      </c>
      <c r="B29" s="76" t="s">
        <v>53</v>
      </c>
      <c r="C29" s="76"/>
      <c r="D29" s="76"/>
      <c r="E29" s="76"/>
      <c r="F29" s="3">
        <f>D12+D13</f>
        <v>4484.280000000001</v>
      </c>
      <c r="G29" s="12"/>
    </row>
    <row r="30" spans="1:7" s="28" customFormat="1" ht="21" customHeight="1">
      <c r="A30" s="26"/>
      <c r="B30" s="77" t="s">
        <v>14</v>
      </c>
      <c r="C30" s="77"/>
      <c r="D30" s="77"/>
      <c r="E30" s="77"/>
      <c r="F30" s="27">
        <f>F21+F22+F23+F24+F29+F28</f>
        <v>16908.764000000003</v>
      </c>
      <c r="G30" s="9"/>
    </row>
    <row r="32" spans="1:6" ht="18" customHeight="1">
      <c r="A32" s="65" t="s">
        <v>87</v>
      </c>
      <c r="B32" s="65"/>
      <c r="C32" s="65"/>
      <c r="D32" s="65"/>
      <c r="E32" s="65"/>
      <c r="F32" s="3">
        <f>D7+D16-F30</f>
        <v>39521.956</v>
      </c>
    </row>
    <row r="33" spans="1:6" ht="20.25" customHeight="1">
      <c r="A33" s="65" t="s">
        <v>85</v>
      </c>
      <c r="B33" s="65"/>
      <c r="C33" s="65"/>
      <c r="D33" s="65"/>
      <c r="E33" s="65"/>
      <c r="F33" s="3">
        <f>F16</f>
        <v>-21742.019999999997</v>
      </c>
    </row>
    <row r="34" spans="1:6" ht="18" customHeight="1">
      <c r="A34" s="66" t="s">
        <v>86</v>
      </c>
      <c r="B34" s="66"/>
      <c r="C34" s="66"/>
      <c r="D34" s="66"/>
      <c r="E34" s="66"/>
      <c r="F34" s="3">
        <f>F32+F33</f>
        <v>17779.936</v>
      </c>
    </row>
    <row r="35" ht="11.25" customHeight="1"/>
    <row r="37" spans="1:6" ht="15.75">
      <c r="A37" s="29" t="s">
        <v>25</v>
      </c>
      <c r="B37" s="29" t="s">
        <v>16</v>
      </c>
      <c r="C37" s="78" t="s">
        <v>37</v>
      </c>
      <c r="D37" s="79"/>
      <c r="E37" s="80"/>
      <c r="F37" s="29" t="s">
        <v>38</v>
      </c>
    </row>
    <row r="38" spans="1:6" s="35" customFormat="1" ht="15.75">
      <c r="A38" s="34"/>
      <c r="B38" s="36">
        <v>42074</v>
      </c>
      <c r="C38" s="90" t="s">
        <v>84</v>
      </c>
      <c r="D38" s="91"/>
      <c r="E38" s="92"/>
      <c r="F38" s="37">
        <v>492</v>
      </c>
    </row>
    <row r="39" spans="1:6" ht="15.75">
      <c r="A39" s="4"/>
      <c r="B39" s="6"/>
      <c r="C39" s="93"/>
      <c r="D39" s="94"/>
      <c r="E39" s="95"/>
      <c r="F39" s="7"/>
    </row>
    <row r="40" spans="1:6" s="28" customFormat="1" ht="15.75">
      <c r="A40" s="83" t="s">
        <v>39</v>
      </c>
      <c r="B40" s="83"/>
      <c r="C40" s="83"/>
      <c r="D40" s="83"/>
      <c r="E40" s="83"/>
      <c r="F40" s="30">
        <f>SUM(F38:F39)</f>
        <v>492</v>
      </c>
    </row>
  </sheetData>
  <sheetProtection selectLockedCells="1" selectUnlockedCells="1"/>
  <mergeCells count="18">
    <mergeCell ref="B29:E29"/>
    <mergeCell ref="B28:E28"/>
    <mergeCell ref="A1:F1"/>
    <mergeCell ref="A2:F2"/>
    <mergeCell ref="A18:F18"/>
    <mergeCell ref="B20:E20"/>
    <mergeCell ref="B21:E21"/>
    <mergeCell ref="B22:E22"/>
    <mergeCell ref="C37:E37"/>
    <mergeCell ref="C38:E38"/>
    <mergeCell ref="C39:E39"/>
    <mergeCell ref="A40:E40"/>
    <mergeCell ref="B30:E30"/>
    <mergeCell ref="B23:E23"/>
    <mergeCell ref="B24:E24"/>
    <mergeCell ref="B25:E25"/>
    <mergeCell ref="B26:E26"/>
    <mergeCell ref="B27:E2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22">
      <selection activeCell="E9" sqref="E9:E13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96" t="s">
        <v>55</v>
      </c>
      <c r="B1" s="96"/>
      <c r="C1" s="96"/>
      <c r="D1" s="96"/>
      <c r="E1" s="96"/>
    </row>
    <row r="2" spans="1:5" ht="18.75">
      <c r="A2" s="96" t="s">
        <v>65</v>
      </c>
      <c r="B2" s="96"/>
      <c r="C2" s="96"/>
      <c r="D2" s="96"/>
      <c r="E2" s="96"/>
    </row>
    <row r="3" ht="18.75">
      <c r="A3" s="38"/>
    </row>
    <row r="4" ht="18.75">
      <c r="A4" s="39" t="s">
        <v>66</v>
      </c>
    </row>
    <row r="5" ht="18.75">
      <c r="A5" s="39" t="s">
        <v>67</v>
      </c>
    </row>
    <row r="6" ht="18.75">
      <c r="A6" s="39"/>
    </row>
    <row r="7" ht="16.5" thickBot="1">
      <c r="A7" s="40" t="s">
        <v>68</v>
      </c>
    </row>
    <row r="8" spans="1:5" ht="50.25" customHeight="1" thickBot="1">
      <c r="A8" s="41"/>
      <c r="B8" s="42" t="s">
        <v>56</v>
      </c>
      <c r="C8" s="42" t="s">
        <v>0</v>
      </c>
      <c r="D8" s="42" t="s">
        <v>1</v>
      </c>
      <c r="E8" s="42" t="s">
        <v>22</v>
      </c>
    </row>
    <row r="9" spans="1:5" ht="19.5" thickBot="1">
      <c r="A9" s="43" t="s">
        <v>2</v>
      </c>
      <c r="B9" s="44">
        <v>9348.56</v>
      </c>
      <c r="C9" s="44">
        <v>27109.32</v>
      </c>
      <c r="D9" s="44">
        <v>23730.39</v>
      </c>
      <c r="E9" s="44">
        <v>12727.49</v>
      </c>
    </row>
    <row r="10" spans="1:5" ht="19.5" thickBot="1">
      <c r="A10" s="43" t="s">
        <v>3</v>
      </c>
      <c r="B10" s="44">
        <v>1037.63</v>
      </c>
      <c r="C10" s="44">
        <v>3008.88</v>
      </c>
      <c r="D10" s="44">
        <v>2633.83</v>
      </c>
      <c r="E10" s="44">
        <v>1412.68</v>
      </c>
    </row>
    <row r="11" spans="1:5" ht="38.25" thickBot="1">
      <c r="A11" s="43" t="s">
        <v>45</v>
      </c>
      <c r="B11" s="44">
        <v>544.79</v>
      </c>
      <c r="C11" s="44">
        <v>1475.4</v>
      </c>
      <c r="D11" s="44">
        <v>1365.31</v>
      </c>
      <c r="E11" s="44">
        <v>654.88</v>
      </c>
    </row>
    <row r="12" spans="1:5" ht="19.5" customHeight="1" thickBot="1">
      <c r="A12" s="43" t="s">
        <v>46</v>
      </c>
      <c r="B12" s="44">
        <v>259.36</v>
      </c>
      <c r="C12" s="44">
        <v>752.16</v>
      </c>
      <c r="D12" s="44">
        <v>658.42</v>
      </c>
      <c r="E12" s="44">
        <v>353.1</v>
      </c>
    </row>
    <row r="13" spans="1:5" ht="38.25" thickBot="1">
      <c r="A13" s="43" t="s">
        <v>49</v>
      </c>
      <c r="B13" s="44">
        <v>283.85</v>
      </c>
      <c r="C13" s="44">
        <v>0</v>
      </c>
      <c r="D13" s="44">
        <v>32.34</v>
      </c>
      <c r="E13" s="44">
        <v>251.51</v>
      </c>
    </row>
    <row r="14" spans="1:5" ht="19.5" thickBot="1">
      <c r="A14" s="43" t="s">
        <v>4</v>
      </c>
      <c r="B14" s="45">
        <v>11474.19</v>
      </c>
      <c r="C14" s="45">
        <v>32345.76</v>
      </c>
      <c r="D14" s="45">
        <v>28420.29</v>
      </c>
      <c r="E14" s="45">
        <v>15399.66</v>
      </c>
    </row>
    <row r="15" ht="18.75">
      <c r="A15" s="46"/>
    </row>
    <row r="16" ht="19.5" thickBot="1">
      <c r="A16" s="46" t="s">
        <v>5</v>
      </c>
    </row>
    <row r="17" spans="1:3" ht="38.25" thickBot="1">
      <c r="A17" s="47" t="s">
        <v>47</v>
      </c>
      <c r="B17" s="42" t="s">
        <v>6</v>
      </c>
      <c r="C17" s="42" t="s">
        <v>17</v>
      </c>
    </row>
    <row r="18" spans="1:3" ht="19.5" thickBot="1">
      <c r="A18" s="48" t="s">
        <v>7</v>
      </c>
      <c r="B18" s="49" t="s">
        <v>3</v>
      </c>
      <c r="C18" s="44">
        <v>4484.28</v>
      </c>
    </row>
    <row r="19" spans="1:3" ht="19.5" thickBot="1">
      <c r="A19" s="48" t="s">
        <v>9</v>
      </c>
      <c r="B19" s="49" t="s">
        <v>46</v>
      </c>
      <c r="C19" s="44">
        <v>752.16</v>
      </c>
    </row>
    <row r="20" spans="1:3" ht="38.25" thickBot="1">
      <c r="A20" s="48" t="s">
        <v>10</v>
      </c>
      <c r="B20" s="49" t="s">
        <v>49</v>
      </c>
      <c r="C20" s="44">
        <v>0</v>
      </c>
    </row>
    <row r="21" spans="1:3" ht="19.5" thickBot="1">
      <c r="A21" s="48" t="s">
        <v>11</v>
      </c>
      <c r="B21" s="49" t="s">
        <v>50</v>
      </c>
      <c r="C21" s="44">
        <v>1996.31</v>
      </c>
    </row>
    <row r="22" spans="1:3" ht="19.5" thickBot="1">
      <c r="A22" s="48" t="s">
        <v>51</v>
      </c>
      <c r="B22" s="49" t="s">
        <v>8</v>
      </c>
      <c r="C22" s="44">
        <v>9258.24</v>
      </c>
    </row>
    <row r="23" spans="1:3" ht="38.25" thickBot="1">
      <c r="A23" s="48" t="s">
        <v>52</v>
      </c>
      <c r="B23" s="49" t="s">
        <v>12</v>
      </c>
      <c r="C23" s="44">
        <v>11614</v>
      </c>
    </row>
    <row r="24" spans="1:3" ht="19.5" thickBot="1">
      <c r="A24" s="48" t="s">
        <v>13</v>
      </c>
      <c r="B24" s="49" t="s">
        <v>64</v>
      </c>
      <c r="C24" s="44">
        <v>492</v>
      </c>
    </row>
    <row r="25" spans="1:3" ht="38.25" thickBot="1">
      <c r="A25" s="48" t="s">
        <v>13</v>
      </c>
      <c r="B25" s="49" t="s">
        <v>69</v>
      </c>
      <c r="C25" s="44">
        <v>9540</v>
      </c>
    </row>
    <row r="26" spans="1:3" ht="38.25" thickBot="1">
      <c r="A26" s="48" t="s">
        <v>13</v>
      </c>
      <c r="B26" s="49" t="s">
        <v>70</v>
      </c>
      <c r="C26" s="44">
        <v>1582</v>
      </c>
    </row>
    <row r="27" spans="1:3" ht="19.5" thickBot="1">
      <c r="A27" s="48" t="s">
        <v>71</v>
      </c>
      <c r="B27" s="49" t="s">
        <v>72</v>
      </c>
      <c r="C27" s="44">
        <v>202.52</v>
      </c>
    </row>
    <row r="28" spans="1:3" ht="38.25" thickBot="1">
      <c r="A28" s="43"/>
      <c r="B28" s="50" t="s">
        <v>48</v>
      </c>
      <c r="C28" s="45">
        <v>28307.51</v>
      </c>
    </row>
    <row r="29" ht="15.75" thickBot="1">
      <c r="A29" s="51"/>
    </row>
    <row r="30" spans="1:2" ht="57" thickBot="1">
      <c r="A30" s="57" t="s">
        <v>58</v>
      </c>
      <c r="B30" s="42">
        <v>23812</v>
      </c>
    </row>
    <row r="31" spans="1:2" ht="57" thickBot="1">
      <c r="A31" s="43" t="s">
        <v>59</v>
      </c>
      <c r="B31" s="45">
        <v>15399.66</v>
      </c>
    </row>
    <row r="32" spans="1:2" ht="38.25" thickBot="1">
      <c r="A32" s="48" t="s">
        <v>15</v>
      </c>
      <c r="B32" s="45" t="s">
        <v>73</v>
      </c>
    </row>
    <row r="33" spans="1:2" ht="38.25" thickBot="1">
      <c r="A33" s="48" t="s">
        <v>60</v>
      </c>
      <c r="B33" s="45">
        <v>12727.49</v>
      </c>
    </row>
    <row r="34" ht="15">
      <c r="A34" s="51"/>
    </row>
    <row r="35" ht="15.75">
      <c r="A35" s="52" t="s">
        <v>61</v>
      </c>
    </row>
    <row r="36" ht="15.75">
      <c r="A36" s="53"/>
    </row>
    <row r="37" ht="15.75">
      <c r="A37" s="53"/>
    </row>
    <row r="38" ht="15.75">
      <c r="A38" s="53"/>
    </row>
    <row r="39" ht="15.75">
      <c r="A39" s="53" t="s">
        <v>62</v>
      </c>
    </row>
    <row r="40" ht="16.5" thickBot="1">
      <c r="A40" s="53"/>
    </row>
    <row r="41" spans="1:3" ht="15.75" thickBot="1">
      <c r="A41" s="59" t="s">
        <v>16</v>
      </c>
      <c r="B41" s="60" t="s">
        <v>37</v>
      </c>
      <c r="C41" s="60" t="s">
        <v>63</v>
      </c>
    </row>
    <row r="42" spans="1:3" ht="15.75" thickBot="1">
      <c r="A42" s="61" t="s">
        <v>74</v>
      </c>
      <c r="B42" s="62" t="s">
        <v>75</v>
      </c>
      <c r="C42" s="63">
        <v>377</v>
      </c>
    </row>
    <row r="43" spans="1:3" ht="15.75" thickBot="1">
      <c r="A43" s="61" t="s">
        <v>76</v>
      </c>
      <c r="B43" s="62" t="s">
        <v>77</v>
      </c>
      <c r="C43" s="63">
        <v>8597</v>
      </c>
    </row>
    <row r="44" spans="1:3" ht="15.75" thickBot="1">
      <c r="A44" s="61" t="s">
        <v>78</v>
      </c>
      <c r="B44" s="62" t="s">
        <v>77</v>
      </c>
      <c r="C44" s="63">
        <v>566</v>
      </c>
    </row>
    <row r="45" spans="1:3" ht="15.75" thickBot="1">
      <c r="A45" s="61" t="s">
        <v>79</v>
      </c>
      <c r="B45" s="62" t="s">
        <v>70</v>
      </c>
      <c r="C45" s="63">
        <v>791</v>
      </c>
    </row>
    <row r="46" spans="1:3" ht="15.75" thickBot="1">
      <c r="A46" s="61" t="s">
        <v>80</v>
      </c>
      <c r="B46" s="64" t="s">
        <v>70</v>
      </c>
      <c r="C46" s="63">
        <v>791</v>
      </c>
    </row>
    <row r="47" spans="1:3" ht="15.75" thickBot="1">
      <c r="A47" s="61" t="s">
        <v>81</v>
      </c>
      <c r="B47" s="64" t="s">
        <v>57</v>
      </c>
      <c r="C47" s="63">
        <v>492</v>
      </c>
    </row>
    <row r="48" ht="15.75">
      <c r="A48" s="58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2017-09-20T14:56:29Z</cp:lastPrinted>
  <dcterms:created xsi:type="dcterms:W3CDTF">2015-10-12T10:40:12Z</dcterms:created>
  <dcterms:modified xsi:type="dcterms:W3CDTF">2018-03-20T13:12:15Z</dcterms:modified>
  <cp:category/>
  <cp:version/>
  <cp:contentType/>
  <cp:contentStatus/>
</cp:coreProperties>
</file>