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<sst xmlns="http://schemas.openxmlformats.org/spreadsheetml/2006/main" count="241" uniqueCount="83">
  <si>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</si>
  <si>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</si>
  <si>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</si>
  <si>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</si>
  <si>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</si>
  <si>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</si>
  <si>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</si>
  <si>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</si>
  <si>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</si>
  <si>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</si>
  <si>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</si>
  <si>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</si>
  <si>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</si>
  <si>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</si>
  <si>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</si>
  <si>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</si>
  <si>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</si>
  <si>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</si>
  <si>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</si>
  <si>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</si>
  <si>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</si>
  <si>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</si>
  <si>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</si>
  <si>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</si>
  <si>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</si>
  <si>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</si>
  <si>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</si>
  <si>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</si>
  <si>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</si>
  <si>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</si>
  <si>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</si>
  <si>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</si>
  <si>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</si>
  <si>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</si>
  <si>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</si>
  <si>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</si>
  <si>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</si>
  <si>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</si>
  <si>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</si>
  <si>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</si>
  <si>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</si>
  <si>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</si>
  <si>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</si>
  <si>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</si>
  <si>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</si>
  <si>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</si>
  <si>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</si>
  <si>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</si>
  <si>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</si>
  <si>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</si>
  <si>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</si>
  <si>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</si>
  <si>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</si>
  <si>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</si>
  <si>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Вывоз и складирование ТБО</t>
  </si>
  <si>
    <t>двор</t>
  </si>
  <si>
    <t>Сальдо на 01.01.2015г (по начислениям) (+)</t>
  </si>
  <si>
    <t>Ул. Полевая, д.1</t>
  </si>
  <si>
    <t>В управлении ООО «УК Старый Город» - с 01.01.2013 года</t>
  </si>
  <si>
    <t>Общая площадь квартир – 227,5 м.кв.</t>
  </si>
  <si>
    <t>Остаток на 01.01.2014 года – 13589,54(+)</t>
  </si>
  <si>
    <t>3300,94</t>
  </si>
  <si>
    <t>Экономист ООО «УК Старый город»                                                                   Хромушина Т.В.</t>
  </si>
  <si>
    <t>Ул. Полевая, д. 1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</si>
  <si>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</si>
  <si>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</si>
  <si>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</si>
  <si>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</si>
  <si>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</si>
  <si>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</si>
  <si>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</si>
  <si>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</si>
  <si>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</si>
  <si>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</si>
  <si>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</si>
  <si>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</si>
  <si>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</si>
  <si>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</si>
  <si>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</si>
  <si>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</si>
  <si>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</si>
  <si>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</si>
  <si>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дворника нет, поэтому 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</si>
</sst>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8">
      <selection activeCell="F31" sqref="F31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74</v>
      </c>
      <c r="B1" s="76"/>
      <c r="C1" s="76"/>
      <c r="D1" s="76"/>
      <c r="E1" s="76"/>
      <c r="F1" s="76"/>
      <c r="G1" s="59"/>
    </row>
    <row r="2" spans="1:8" ht="15.75">
      <c r="A2" s="76" t="s">
        <v>63</v>
      </c>
      <c r="B2" s="76"/>
      <c r="C2" s="76"/>
      <c r="D2" s="76"/>
      <c r="E2" s="76"/>
      <c r="F2" s="76"/>
      <c r="G2" s="10"/>
      <c r="H2" s="11"/>
    </row>
    <row r="3" ht="9" customHeight="1"/>
    <row r="4" spans="1:6" ht="15.75" hidden="1" outlineLevel="1">
      <c r="A4" s="13" t="s">
        <v>58</v>
      </c>
      <c r="C4" s="13"/>
      <c r="D4" s="13"/>
      <c r="E4" s="13"/>
      <c r="F4" s="13"/>
    </row>
    <row r="5" spans="1:6" ht="15.75" hidden="1" outlineLevel="1">
      <c r="A5" s="13" t="s">
        <v>19</v>
      </c>
      <c r="C5" s="13"/>
      <c r="D5" s="13">
        <v>227.5</v>
      </c>
      <c r="E5" s="13" t="s">
        <v>20</v>
      </c>
      <c r="F5" s="13"/>
    </row>
    <row r="6" ht="9" customHeight="1" collapsed="1">
      <c r="I6" s="34"/>
    </row>
    <row r="7" spans="1:6" ht="15.75">
      <c r="A7" s="10" t="s">
        <v>75</v>
      </c>
      <c r="C7" s="10"/>
      <c r="D7" s="14">
        <f>'2016'!F30</f>
        <v>62483.66</v>
      </c>
      <c r="E7" s="10" t="s">
        <v>22</v>
      </c>
      <c r="F7" s="10"/>
    </row>
    <row r="8" spans="1:6" ht="15.75">
      <c r="A8" s="10" t="s">
        <v>76</v>
      </c>
      <c r="C8" s="13"/>
      <c r="D8" s="15">
        <f>C15</f>
        <v>-2679.949999999998</v>
      </c>
      <c r="E8" s="13" t="s">
        <v>24</v>
      </c>
      <c r="F8" s="13"/>
    </row>
    <row r="9" spans="2:6" ht="15.75">
      <c r="B9" s="13"/>
      <c r="C9" s="13"/>
      <c r="D9" s="13"/>
      <c r="E9" s="13"/>
      <c r="F9" s="16" t="s">
        <v>25</v>
      </c>
    </row>
    <row r="10" spans="1:6" s="12" customFormat="1" ht="28.5" customHeight="1">
      <c r="A10" s="4" t="s">
        <v>26</v>
      </c>
      <c r="B10" s="17" t="s">
        <v>27</v>
      </c>
      <c r="C10" s="18" t="s">
        <v>77</v>
      </c>
      <c r="D10" s="18" t="s">
        <v>0</v>
      </c>
      <c r="E10" s="18" t="s">
        <v>29</v>
      </c>
      <c r="F10" s="18" t="s">
        <v>78</v>
      </c>
    </row>
    <row r="11" spans="1:9" s="21" customFormat="1" ht="30" customHeight="1">
      <c r="A11" s="4">
        <v>1</v>
      </c>
      <c r="B11" s="19" t="s">
        <v>2</v>
      </c>
      <c r="C11" s="53">
        <v>-2290.9199999999983</v>
      </c>
      <c r="D11" s="51">
        <v>27491.04</v>
      </c>
      <c r="E11" s="51">
        <v>27491.04</v>
      </c>
      <c r="F11" s="51">
        <f>C11-D11+E11</f>
        <v>-2290.9199999999983</v>
      </c>
      <c r="G11" s="5" t="s">
        <v>44</v>
      </c>
      <c r="H11" s="5">
        <v>10.07</v>
      </c>
      <c r="I11" s="34">
        <f>H11*12*H19</f>
        <v>27491.100000000002</v>
      </c>
    </row>
    <row r="12" spans="1:9" s="21" customFormat="1" ht="15.75">
      <c r="A12" s="4">
        <v>2</v>
      </c>
      <c r="B12" s="19" t="s">
        <v>3</v>
      </c>
      <c r="C12" s="53">
        <v>-236.59000000000015</v>
      </c>
      <c r="D12" s="51">
        <v>2839.08</v>
      </c>
      <c r="E12" s="51">
        <v>2839.08</v>
      </c>
      <c r="F12" s="51">
        <f>C12-D12+E12</f>
        <v>-236.59000000000015</v>
      </c>
      <c r="G12" s="13" t="s">
        <v>45</v>
      </c>
      <c r="H12" s="5">
        <v>3.2</v>
      </c>
      <c r="I12" s="33">
        <f>H12*12*H19</f>
        <v>8736.000000000002</v>
      </c>
    </row>
    <row r="13" spans="1:9" s="21" customFormat="1" ht="29.25" customHeight="1">
      <c r="A13" s="4">
        <v>3</v>
      </c>
      <c r="B13" s="19" t="s">
        <v>48</v>
      </c>
      <c r="C13" s="53">
        <v>-93.27999999999997</v>
      </c>
      <c r="D13" s="51">
        <v>1119.36</v>
      </c>
      <c r="E13" s="51">
        <v>1119.36</v>
      </c>
      <c r="F13" s="51">
        <f>C13-D13+E13</f>
        <v>-93.27999999999997</v>
      </c>
      <c r="G13" s="13" t="s">
        <v>81</v>
      </c>
      <c r="H13" s="5">
        <v>0.9</v>
      </c>
      <c r="I13" s="33">
        <f>H13*12*H19</f>
        <v>2457</v>
      </c>
    </row>
    <row r="14" spans="1:8" s="21" customFormat="1" ht="30" customHeight="1">
      <c r="A14" s="4">
        <v>4</v>
      </c>
      <c r="B14" s="19" t="s">
        <v>49</v>
      </c>
      <c r="C14" s="53">
        <v>-59.15999999999997</v>
      </c>
      <c r="D14" s="51">
        <v>1017.03</v>
      </c>
      <c r="E14" s="51">
        <v>914.66</v>
      </c>
      <c r="F14" s="51">
        <f>C14-D14+E14</f>
        <v>-161.5300000000001</v>
      </c>
      <c r="G14" s="20" t="s">
        <v>55</v>
      </c>
      <c r="H14" s="20">
        <v>1.84</v>
      </c>
    </row>
    <row r="15" spans="1:6" ht="19.5" customHeight="1">
      <c r="A15" s="4"/>
      <c r="B15" s="19" t="s">
        <v>4</v>
      </c>
      <c r="C15" s="52">
        <f>SUM(C11:C14)</f>
        <v>-2679.949999999998</v>
      </c>
      <c r="D15" s="52">
        <f>SUM(D11:D14)</f>
        <v>32466.510000000002</v>
      </c>
      <c r="E15" s="52">
        <f>SUM(E11:E14)</f>
        <v>32364.140000000003</v>
      </c>
      <c r="F15" s="52">
        <f>SUM(F11:F14)</f>
        <v>-2782.3199999999983</v>
      </c>
    </row>
    <row r="16" ht="11.25" customHeight="1">
      <c r="H16" s="81" t="s">
        <v>82</v>
      </c>
    </row>
    <row r="17" spans="1:6" ht="15.75">
      <c r="A17" s="76" t="s">
        <v>30</v>
      </c>
      <c r="B17" s="76"/>
      <c r="C17" s="76"/>
      <c r="D17" s="76"/>
      <c r="E17" s="76"/>
      <c r="F17" s="76"/>
    </row>
    <row r="18" spans="1:8" ht="15.75">
      <c r="A18" s="59"/>
      <c r="B18" s="59"/>
      <c r="C18" s="59"/>
      <c r="D18" s="59"/>
      <c r="E18" s="59"/>
      <c r="F18" s="59"/>
      <c r="H18" s="5" t="s">
        <v>31</v>
      </c>
    </row>
    <row r="19" spans="1:8" ht="33" customHeight="1">
      <c r="A19" s="18" t="s">
        <v>43</v>
      </c>
      <c r="B19" s="77" t="s">
        <v>6</v>
      </c>
      <c r="C19" s="77"/>
      <c r="D19" s="77"/>
      <c r="E19" s="77"/>
      <c r="F19" s="22" t="s">
        <v>18</v>
      </c>
      <c r="G19" s="23"/>
      <c r="H19" s="5">
        <f>D5</f>
        <v>227.5</v>
      </c>
    </row>
    <row r="20" spans="1:10" ht="18" customHeight="1">
      <c r="A20" s="24">
        <v>1</v>
      </c>
      <c r="B20" s="78" t="s">
        <v>8</v>
      </c>
      <c r="C20" s="78"/>
      <c r="D20" s="78"/>
      <c r="E20" s="79"/>
      <c r="F20" s="6">
        <f>I12</f>
        <v>8736.000000000002</v>
      </c>
      <c r="G20" s="13"/>
      <c r="H20" s="5" t="s">
        <v>32</v>
      </c>
      <c r="I20" s="5" t="s">
        <v>33</v>
      </c>
      <c r="J20" s="5" t="s">
        <v>34</v>
      </c>
    </row>
    <row r="21" spans="1:7" ht="18" customHeight="1">
      <c r="A21" s="26">
        <v>2</v>
      </c>
      <c r="B21" s="72" t="s">
        <v>49</v>
      </c>
      <c r="C21" s="72"/>
      <c r="D21" s="72"/>
      <c r="E21" s="73"/>
      <c r="F21" s="6">
        <f>D14</f>
        <v>1017.03</v>
      </c>
      <c r="G21" s="13"/>
    </row>
    <row r="22" spans="1:7" ht="18" customHeight="1">
      <c r="A22" s="26">
        <v>3</v>
      </c>
      <c r="B22" s="72" t="s">
        <v>53</v>
      </c>
      <c r="C22" s="72"/>
      <c r="D22" s="72"/>
      <c r="E22" s="73"/>
      <c r="F22" s="6">
        <f>I13</f>
        <v>2457</v>
      </c>
      <c r="G22" s="13"/>
    </row>
    <row r="23" spans="1:7" ht="18" customHeight="1" hidden="1" outlineLevel="1">
      <c r="A23" s="26">
        <v>4</v>
      </c>
      <c r="B23" s="72" t="s">
        <v>12</v>
      </c>
      <c r="C23" s="72"/>
      <c r="D23" s="72"/>
      <c r="E23" s="73"/>
      <c r="F23" s="6">
        <f>F24+F25+F26</f>
        <v>0</v>
      </c>
      <c r="G23" s="13"/>
    </row>
    <row r="24" spans="1:7" ht="16.5" customHeight="1" hidden="1" outlineLevel="1">
      <c r="A24" s="26" t="s">
        <v>13</v>
      </c>
      <c r="B24" s="72" t="s">
        <v>35</v>
      </c>
      <c r="C24" s="72"/>
      <c r="D24" s="72"/>
      <c r="E24" s="73"/>
      <c r="F24" s="6">
        <v>0</v>
      </c>
      <c r="G24" s="13"/>
    </row>
    <row r="25" spans="1:7" ht="16.5" customHeight="1" hidden="1" outlineLevel="1">
      <c r="A25" s="26" t="s">
        <v>13</v>
      </c>
      <c r="B25" s="72" t="s">
        <v>36</v>
      </c>
      <c r="C25" s="72"/>
      <c r="D25" s="72"/>
      <c r="E25" s="73"/>
      <c r="F25" s="6">
        <v>0</v>
      </c>
      <c r="G25" s="13"/>
    </row>
    <row r="26" spans="1:7" ht="16.5" customHeight="1" hidden="1" outlineLevel="1">
      <c r="A26" s="26" t="s">
        <v>13</v>
      </c>
      <c r="B26" s="72" t="s">
        <v>37</v>
      </c>
      <c r="C26" s="72"/>
      <c r="D26" s="72"/>
      <c r="E26" s="73"/>
      <c r="F26" s="6">
        <v>0</v>
      </c>
      <c r="G26" s="13"/>
    </row>
    <row r="27" spans="1:7" ht="17.25" customHeight="1" collapsed="1">
      <c r="A27" s="26">
        <v>4</v>
      </c>
      <c r="B27" s="74" t="s">
        <v>54</v>
      </c>
      <c r="C27" s="74"/>
      <c r="D27" s="74"/>
      <c r="E27" s="75"/>
      <c r="F27" s="6">
        <f>D12+D13</f>
        <v>3958.4399999999996</v>
      </c>
      <c r="G27" s="13"/>
    </row>
    <row r="28" spans="1:7" s="29" customFormat="1" ht="21" customHeight="1">
      <c r="A28" s="27"/>
      <c r="B28" s="60" t="s">
        <v>14</v>
      </c>
      <c r="C28" s="60"/>
      <c r="D28" s="60"/>
      <c r="E28" s="61"/>
      <c r="F28" s="31">
        <f>F20+F21+F22+F23+F27</f>
        <v>16168.470000000001</v>
      </c>
      <c r="G28" s="10"/>
    </row>
    <row r="30" spans="1:6" ht="18" customHeight="1">
      <c r="A30" s="55" t="s">
        <v>79</v>
      </c>
      <c r="B30" s="55"/>
      <c r="C30" s="55"/>
      <c r="D30" s="55"/>
      <c r="E30" s="55"/>
      <c r="F30" s="3">
        <f>D7+D15-F28</f>
        <v>78781.70000000001</v>
      </c>
    </row>
    <row r="31" spans="1:6" ht="20.25" customHeight="1">
      <c r="A31" s="55" t="s">
        <v>80</v>
      </c>
      <c r="B31" s="55"/>
      <c r="C31" s="55"/>
      <c r="D31" s="55"/>
      <c r="E31" s="55"/>
      <c r="F31" s="3">
        <f>F15</f>
        <v>-2782.3199999999983</v>
      </c>
    </row>
    <row r="32" spans="1:6" ht="18" customHeight="1">
      <c r="A32" s="56" t="s">
        <v>65</v>
      </c>
      <c r="B32" s="56"/>
      <c r="C32" s="56"/>
      <c r="D32" s="56"/>
      <c r="E32" s="56"/>
      <c r="F32" s="3">
        <f>F30+F31</f>
        <v>75999.38000000002</v>
      </c>
    </row>
    <row r="33" ht="11.25" customHeight="1"/>
    <row r="35" spans="1:6" ht="15.75">
      <c r="A35" s="30" t="s">
        <v>26</v>
      </c>
      <c r="B35" s="30" t="s">
        <v>17</v>
      </c>
      <c r="C35" s="62" t="s">
        <v>38</v>
      </c>
      <c r="D35" s="63"/>
      <c r="E35" s="64"/>
      <c r="F35" s="30" t="s">
        <v>39</v>
      </c>
    </row>
    <row r="36" spans="1:6" ht="27" customHeight="1">
      <c r="A36" s="4"/>
      <c r="B36" s="7"/>
      <c r="C36" s="65"/>
      <c r="D36" s="66"/>
      <c r="E36" s="67"/>
      <c r="F36" s="6"/>
    </row>
    <row r="37" spans="1:6" ht="15.75">
      <c r="A37" s="4"/>
      <c r="B37" s="7"/>
      <c r="C37" s="68"/>
      <c r="D37" s="69"/>
      <c r="E37" s="70"/>
      <c r="F37" s="8"/>
    </row>
    <row r="38" spans="1:6" s="29" customFormat="1" ht="15.75">
      <c r="A38" s="71" t="s">
        <v>40</v>
      </c>
      <c r="B38" s="71"/>
      <c r="C38" s="71"/>
      <c r="D38" s="71"/>
      <c r="E38" s="71"/>
      <c r="F38" s="31">
        <f>SUM(F36:F37)</f>
        <v>0</v>
      </c>
    </row>
  </sheetData>
  <sheetProtection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67</v>
      </c>
      <c r="B1" s="76"/>
      <c r="C1" s="76"/>
      <c r="D1" s="76"/>
      <c r="E1" s="76"/>
      <c r="F1" s="76"/>
      <c r="G1" s="58"/>
    </row>
    <row r="2" spans="1:8" ht="15.75">
      <c r="A2" s="76" t="s">
        <v>63</v>
      </c>
      <c r="B2" s="76"/>
      <c r="C2" s="76"/>
      <c r="D2" s="76"/>
      <c r="E2" s="76"/>
      <c r="F2" s="76"/>
      <c r="G2" s="10"/>
      <c r="H2" s="11"/>
    </row>
    <row r="3" ht="9" customHeight="1"/>
    <row r="4" spans="1:6" ht="15.75" hidden="1" outlineLevel="1">
      <c r="A4" s="13" t="s">
        <v>58</v>
      </c>
      <c r="C4" s="13"/>
      <c r="D4" s="13"/>
      <c r="E4" s="13"/>
      <c r="F4" s="13"/>
    </row>
    <row r="5" spans="1:6" ht="15.75" hidden="1" outlineLevel="1">
      <c r="A5" s="13" t="s">
        <v>19</v>
      </c>
      <c r="C5" s="13"/>
      <c r="D5" s="13">
        <v>227.5</v>
      </c>
      <c r="E5" s="13" t="s">
        <v>20</v>
      </c>
      <c r="F5" s="13"/>
    </row>
    <row r="6" ht="9" customHeight="1" collapsed="1">
      <c r="I6" s="34"/>
    </row>
    <row r="7" spans="1:6" ht="15.75">
      <c r="A7" s="10" t="s">
        <v>68</v>
      </c>
      <c r="C7" s="10"/>
      <c r="D7" s="14">
        <f>'2015'!F30</f>
        <v>46185.62</v>
      </c>
      <c r="E7" s="10" t="s">
        <v>22</v>
      </c>
      <c r="F7" s="10"/>
    </row>
    <row r="8" spans="1:6" ht="15.75">
      <c r="A8" s="10" t="s">
        <v>69</v>
      </c>
      <c r="C8" s="13"/>
      <c r="D8" s="15">
        <f>C15</f>
        <v>-2679.949999999998</v>
      </c>
      <c r="E8" s="13" t="s">
        <v>24</v>
      </c>
      <c r="F8" s="13"/>
    </row>
    <row r="9" spans="2:6" ht="15.75">
      <c r="B9" s="13"/>
      <c r="C9" s="13"/>
      <c r="D9" s="13"/>
      <c r="E9" s="13"/>
      <c r="F9" s="16" t="s">
        <v>25</v>
      </c>
    </row>
    <row r="10" spans="1:6" s="12" customFormat="1" ht="28.5" customHeight="1">
      <c r="A10" s="4" t="s">
        <v>26</v>
      </c>
      <c r="B10" s="17" t="s">
        <v>27</v>
      </c>
      <c r="C10" s="18" t="s">
        <v>70</v>
      </c>
      <c r="D10" s="18" t="s">
        <v>0</v>
      </c>
      <c r="E10" s="18" t="s">
        <v>29</v>
      </c>
      <c r="F10" s="18" t="s">
        <v>71</v>
      </c>
    </row>
    <row r="11" spans="1:9" s="21" customFormat="1" ht="30" customHeight="1">
      <c r="A11" s="4">
        <v>1</v>
      </c>
      <c r="B11" s="19" t="s">
        <v>2</v>
      </c>
      <c r="C11" s="53">
        <v>-2290.9199999999983</v>
      </c>
      <c r="D11" s="51">
        <v>27491.04</v>
      </c>
      <c r="E11" s="51">
        <v>27491.04</v>
      </c>
      <c r="F11" s="51">
        <f>C11-D11+E11</f>
        <v>-2290.9199999999983</v>
      </c>
      <c r="G11" s="5" t="s">
        <v>44</v>
      </c>
      <c r="H11" s="5">
        <v>10.07</v>
      </c>
      <c r="I11" s="34">
        <f>H11*12*H19</f>
        <v>27491.100000000002</v>
      </c>
    </row>
    <row r="12" spans="1:9" s="21" customFormat="1" ht="15.75">
      <c r="A12" s="4">
        <v>2</v>
      </c>
      <c r="B12" s="19" t="s">
        <v>3</v>
      </c>
      <c r="C12" s="53">
        <v>-236.59000000000015</v>
      </c>
      <c r="D12" s="51">
        <v>2839.08</v>
      </c>
      <c r="E12" s="51">
        <v>2839.08</v>
      </c>
      <c r="F12" s="51">
        <f>C12-D12+E12</f>
        <v>-236.59000000000015</v>
      </c>
      <c r="G12" s="13" t="s">
        <v>45</v>
      </c>
      <c r="H12" s="5">
        <v>3.2</v>
      </c>
      <c r="I12" s="33">
        <f>H12*12*H19</f>
        <v>8736.000000000002</v>
      </c>
    </row>
    <row r="13" spans="1:9" s="21" customFormat="1" ht="29.25" customHeight="1">
      <c r="A13" s="4">
        <v>3</v>
      </c>
      <c r="B13" s="19" t="s">
        <v>48</v>
      </c>
      <c r="C13" s="53">
        <v>-93.27999999999997</v>
      </c>
      <c r="D13" s="51">
        <v>1119.36</v>
      </c>
      <c r="E13" s="51">
        <v>1119.36</v>
      </c>
      <c r="F13" s="51">
        <f>C13-D13+E13</f>
        <v>-93.27999999999997</v>
      </c>
      <c r="G13" s="13" t="s">
        <v>55</v>
      </c>
      <c r="H13" s="5">
        <v>0.9</v>
      </c>
      <c r="I13" s="33">
        <f>H13*12*H19</f>
        <v>2457</v>
      </c>
    </row>
    <row r="14" spans="1:8" s="21" customFormat="1" ht="30" customHeight="1">
      <c r="A14" s="4">
        <v>4</v>
      </c>
      <c r="B14" s="19" t="s">
        <v>49</v>
      </c>
      <c r="C14" s="53">
        <v>-59.15999999999997</v>
      </c>
      <c r="D14" s="51">
        <v>709.92</v>
      </c>
      <c r="E14" s="51">
        <v>709.92</v>
      </c>
      <c r="F14" s="51">
        <f>C14-D14+E14</f>
        <v>-59.15999999999997</v>
      </c>
      <c r="G14" s="20"/>
      <c r="H14" s="20"/>
    </row>
    <row r="15" spans="1:6" ht="19.5" customHeight="1">
      <c r="A15" s="4"/>
      <c r="B15" s="19" t="s">
        <v>4</v>
      </c>
      <c r="C15" s="52">
        <f>SUM(C11:C14)</f>
        <v>-2679.949999999998</v>
      </c>
      <c r="D15" s="52">
        <f>SUM(D11:D14)</f>
        <v>32159.4</v>
      </c>
      <c r="E15" s="52">
        <f>SUM(E11:E14)</f>
        <v>32159.4</v>
      </c>
      <c r="F15" s="52">
        <f>SUM(F11:F14)</f>
        <v>-2679.949999999998</v>
      </c>
    </row>
    <row r="16" ht="11.25" customHeight="1"/>
    <row r="17" spans="1:6" ht="15.75">
      <c r="A17" s="76" t="s">
        <v>30</v>
      </c>
      <c r="B17" s="76"/>
      <c r="C17" s="76"/>
      <c r="D17" s="76"/>
      <c r="E17" s="76"/>
      <c r="F17" s="76"/>
    </row>
    <row r="18" spans="1:8" ht="15.75">
      <c r="A18" s="58"/>
      <c r="B18" s="58"/>
      <c r="C18" s="58"/>
      <c r="D18" s="58"/>
      <c r="E18" s="58"/>
      <c r="F18" s="58"/>
      <c r="H18" s="5" t="s">
        <v>31</v>
      </c>
    </row>
    <row r="19" spans="1:8" ht="33" customHeight="1">
      <c r="A19" s="18" t="s">
        <v>43</v>
      </c>
      <c r="B19" s="77" t="s">
        <v>6</v>
      </c>
      <c r="C19" s="77"/>
      <c r="D19" s="77"/>
      <c r="E19" s="77"/>
      <c r="F19" s="22" t="s">
        <v>18</v>
      </c>
      <c r="G19" s="23"/>
      <c r="H19" s="5">
        <f>D5</f>
        <v>227.5</v>
      </c>
    </row>
    <row r="20" spans="1:10" ht="18" customHeight="1">
      <c r="A20" s="24">
        <v>1</v>
      </c>
      <c r="B20" s="78" t="s">
        <v>8</v>
      </c>
      <c r="C20" s="78"/>
      <c r="D20" s="78"/>
      <c r="E20" s="79"/>
      <c r="F20" s="6">
        <f>I12</f>
        <v>8736.000000000002</v>
      </c>
      <c r="G20" s="13"/>
      <c r="H20" s="5" t="s">
        <v>32</v>
      </c>
      <c r="I20" s="5" t="s">
        <v>33</v>
      </c>
      <c r="J20" s="5" t="s">
        <v>34</v>
      </c>
    </row>
    <row r="21" spans="1:7" ht="18" customHeight="1">
      <c r="A21" s="26">
        <v>2</v>
      </c>
      <c r="B21" s="72" t="s">
        <v>49</v>
      </c>
      <c r="C21" s="72"/>
      <c r="D21" s="72"/>
      <c r="E21" s="73"/>
      <c r="F21" s="6">
        <f>D14</f>
        <v>709.92</v>
      </c>
      <c r="G21" s="13"/>
    </row>
    <row r="22" spans="1:7" ht="18" customHeight="1">
      <c r="A22" s="26">
        <v>3</v>
      </c>
      <c r="B22" s="72" t="s">
        <v>53</v>
      </c>
      <c r="C22" s="72"/>
      <c r="D22" s="72"/>
      <c r="E22" s="73"/>
      <c r="F22" s="6">
        <f>I13</f>
        <v>2457</v>
      </c>
      <c r="G22" s="13"/>
    </row>
    <row r="23" spans="1:7" ht="18" customHeight="1" hidden="1" outlineLevel="1">
      <c r="A23" s="26">
        <v>4</v>
      </c>
      <c r="B23" s="72" t="s">
        <v>12</v>
      </c>
      <c r="C23" s="72"/>
      <c r="D23" s="72"/>
      <c r="E23" s="73"/>
      <c r="F23" s="6">
        <f>F24+F25+F26</f>
        <v>0</v>
      </c>
      <c r="G23" s="13"/>
    </row>
    <row r="24" spans="1:7" ht="16.5" customHeight="1" hidden="1" outlineLevel="1">
      <c r="A24" s="26" t="s">
        <v>13</v>
      </c>
      <c r="B24" s="72" t="s">
        <v>35</v>
      </c>
      <c r="C24" s="72"/>
      <c r="D24" s="72"/>
      <c r="E24" s="73"/>
      <c r="F24" s="6">
        <v>0</v>
      </c>
      <c r="G24" s="13"/>
    </row>
    <row r="25" spans="1:7" ht="16.5" customHeight="1" hidden="1" outlineLevel="1">
      <c r="A25" s="26" t="s">
        <v>13</v>
      </c>
      <c r="B25" s="72" t="s">
        <v>36</v>
      </c>
      <c r="C25" s="72"/>
      <c r="D25" s="72"/>
      <c r="E25" s="73"/>
      <c r="F25" s="6">
        <v>0</v>
      </c>
      <c r="G25" s="13"/>
    </row>
    <row r="26" spans="1:7" ht="16.5" customHeight="1" hidden="1" outlineLevel="1">
      <c r="A26" s="26" t="s">
        <v>13</v>
      </c>
      <c r="B26" s="72" t="s">
        <v>37</v>
      </c>
      <c r="C26" s="72"/>
      <c r="D26" s="72"/>
      <c r="E26" s="73"/>
      <c r="F26" s="6">
        <v>0</v>
      </c>
      <c r="G26" s="13"/>
    </row>
    <row r="27" spans="1:7" ht="17.25" customHeight="1" collapsed="1">
      <c r="A27" s="26">
        <v>4</v>
      </c>
      <c r="B27" s="74" t="s">
        <v>54</v>
      </c>
      <c r="C27" s="74"/>
      <c r="D27" s="74"/>
      <c r="E27" s="75"/>
      <c r="F27" s="6">
        <f>D12+D13</f>
        <v>3958.4399999999996</v>
      </c>
      <c r="G27" s="13"/>
    </row>
    <row r="28" spans="1:7" s="29" customFormat="1" ht="21" customHeight="1">
      <c r="A28" s="27"/>
      <c r="B28" s="60" t="s">
        <v>14</v>
      </c>
      <c r="C28" s="60"/>
      <c r="D28" s="60"/>
      <c r="E28" s="61"/>
      <c r="F28" s="31">
        <f>F20+F21+F22+F23+F27</f>
        <v>15861.36</v>
      </c>
      <c r="G28" s="10"/>
    </row>
    <row r="30" spans="1:6" ht="18" customHeight="1">
      <c r="A30" s="55" t="s">
        <v>72</v>
      </c>
      <c r="B30" s="55"/>
      <c r="C30" s="55"/>
      <c r="D30" s="55"/>
      <c r="E30" s="55"/>
      <c r="F30" s="3">
        <f>D7+D15-F28</f>
        <v>62483.66</v>
      </c>
    </row>
    <row r="31" spans="1:6" ht="20.25" customHeight="1">
      <c r="A31" s="55" t="s">
        <v>73</v>
      </c>
      <c r="B31" s="55"/>
      <c r="C31" s="55"/>
      <c r="D31" s="55"/>
      <c r="E31" s="55"/>
      <c r="F31" s="3">
        <f>F15</f>
        <v>-2679.949999999998</v>
      </c>
    </row>
    <row r="32" spans="1:6" ht="18" customHeight="1">
      <c r="A32" s="56" t="s">
        <v>65</v>
      </c>
      <c r="B32" s="56"/>
      <c r="C32" s="56"/>
      <c r="D32" s="56"/>
      <c r="E32" s="56"/>
      <c r="F32" s="3">
        <f>F30+F31</f>
        <v>59803.71000000001</v>
      </c>
    </row>
    <row r="33" ht="11.25" customHeight="1"/>
    <row r="35" spans="1:6" ht="15.75">
      <c r="A35" s="30" t="s">
        <v>26</v>
      </c>
      <c r="B35" s="30" t="s">
        <v>17</v>
      </c>
      <c r="C35" s="62" t="s">
        <v>38</v>
      </c>
      <c r="D35" s="63"/>
      <c r="E35" s="64"/>
      <c r="F35" s="30" t="s">
        <v>39</v>
      </c>
    </row>
    <row r="36" spans="1:6" ht="27" customHeight="1">
      <c r="A36" s="4"/>
      <c r="B36" s="7"/>
      <c r="C36" s="65"/>
      <c r="D36" s="66"/>
      <c r="E36" s="67"/>
      <c r="F36" s="6"/>
    </row>
    <row r="37" spans="1:6" ht="15.75">
      <c r="A37" s="4"/>
      <c r="B37" s="7"/>
      <c r="C37" s="68"/>
      <c r="D37" s="69"/>
      <c r="E37" s="70"/>
      <c r="F37" s="8"/>
    </row>
    <row r="38" spans="1:6" s="29" customFormat="1" ht="15.75">
      <c r="A38" s="71" t="s">
        <v>40</v>
      </c>
      <c r="B38" s="71"/>
      <c r="C38" s="71"/>
      <c r="D38" s="71"/>
      <c r="E38" s="71"/>
      <c r="F38" s="31">
        <f>SUM(F36:F37)</f>
        <v>0</v>
      </c>
    </row>
  </sheetData>
  <sheetProtection/>
  <mergeCells count="17"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6">
      <selection activeCell="F22" sqref="F22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41</v>
      </c>
      <c r="B1" s="76"/>
      <c r="C1" s="76"/>
      <c r="D1" s="76"/>
      <c r="E1" s="76"/>
      <c r="F1" s="76"/>
      <c r="G1" s="57"/>
    </row>
    <row r="2" spans="1:8" ht="15.75">
      <c r="A2" s="76" t="s">
        <v>63</v>
      </c>
      <c r="B2" s="76"/>
      <c r="C2" s="76"/>
      <c r="D2" s="76"/>
      <c r="E2" s="76"/>
      <c r="F2" s="76"/>
      <c r="G2" s="10"/>
      <c r="H2" s="11"/>
    </row>
    <row r="3" ht="9" customHeight="1"/>
    <row r="4" spans="1:6" ht="15.75" hidden="1" outlineLevel="1">
      <c r="A4" s="13" t="s">
        <v>58</v>
      </c>
      <c r="C4" s="13"/>
      <c r="D4" s="13"/>
      <c r="E4" s="13"/>
      <c r="F4" s="13"/>
    </row>
    <row r="5" spans="1:6" ht="15.75" hidden="1" outlineLevel="1">
      <c r="A5" s="13" t="s">
        <v>19</v>
      </c>
      <c r="C5" s="13"/>
      <c r="D5" s="13">
        <v>227.5</v>
      </c>
      <c r="E5" s="13" t="s">
        <v>20</v>
      </c>
      <c r="F5" s="13"/>
    </row>
    <row r="6" ht="9" customHeight="1" collapsed="1">
      <c r="I6" s="34"/>
    </row>
    <row r="7" spans="1:6" ht="15.75">
      <c r="A7" s="10"/>
      <c r="C7" s="10"/>
      <c r="D7" s="14"/>
      <c r="E7" s="10"/>
      <c r="F7" s="10"/>
    </row>
    <row r="8" spans="1:6" ht="15.75">
      <c r="A8" s="10" t="s">
        <v>23</v>
      </c>
      <c r="C8" s="13"/>
      <c r="D8" s="15">
        <f>C15</f>
        <v>-3861.48</v>
      </c>
      <c r="E8" s="13" t="s">
        <v>24</v>
      </c>
      <c r="F8" s="13"/>
    </row>
    <row r="9" spans="2:6" ht="15.75">
      <c r="B9" s="13"/>
      <c r="C9" s="13"/>
      <c r="D9" s="13"/>
      <c r="E9" s="13"/>
      <c r="F9" s="16" t="s">
        <v>25</v>
      </c>
    </row>
    <row r="10" spans="1:6" s="12" customFormat="1" ht="28.5" customHeight="1">
      <c r="A10" s="4" t="s">
        <v>26</v>
      </c>
      <c r="B10" s="17" t="s">
        <v>27</v>
      </c>
      <c r="C10" s="18" t="s">
        <v>28</v>
      </c>
      <c r="D10" s="18" t="s">
        <v>0</v>
      </c>
      <c r="E10" s="18" t="s">
        <v>29</v>
      </c>
      <c r="F10" s="18" t="s">
        <v>42</v>
      </c>
    </row>
    <row r="11" spans="1:9" s="21" customFormat="1" ht="30" customHeight="1">
      <c r="A11" s="4">
        <v>1</v>
      </c>
      <c r="B11" s="19" t="s">
        <v>2</v>
      </c>
      <c r="C11" s="53">
        <v>-3300.94</v>
      </c>
      <c r="D11" s="51">
        <v>27491.04</v>
      </c>
      <c r="E11" s="51">
        <v>28501.06</v>
      </c>
      <c r="F11" s="51">
        <f>C11-D11+E11</f>
        <v>-2290.9199999999983</v>
      </c>
      <c r="G11" s="5" t="s">
        <v>44</v>
      </c>
      <c r="H11" s="5">
        <v>10.07</v>
      </c>
      <c r="I11" s="34">
        <f>H11*12*H19</f>
        <v>27491.100000000002</v>
      </c>
    </row>
    <row r="12" spans="1:9" s="21" customFormat="1" ht="15.75">
      <c r="A12" s="4">
        <v>2</v>
      </c>
      <c r="B12" s="19" t="s">
        <v>3</v>
      </c>
      <c r="C12" s="53">
        <v>-340.9</v>
      </c>
      <c r="D12" s="51">
        <v>2839.08</v>
      </c>
      <c r="E12" s="51">
        <v>2943.39</v>
      </c>
      <c r="F12" s="51">
        <f>C12-D12+E12</f>
        <v>-236.59000000000015</v>
      </c>
      <c r="G12" s="13" t="s">
        <v>45</v>
      </c>
      <c r="H12" s="5">
        <v>3.2</v>
      </c>
      <c r="I12" s="33">
        <f>H12*12*H19</f>
        <v>8736.000000000002</v>
      </c>
    </row>
    <row r="13" spans="1:9" s="21" customFormat="1" ht="29.25" customHeight="1">
      <c r="A13" s="4">
        <v>3</v>
      </c>
      <c r="B13" s="19" t="s">
        <v>48</v>
      </c>
      <c r="C13" s="53">
        <v>-134.4</v>
      </c>
      <c r="D13" s="51">
        <v>1119.36</v>
      </c>
      <c r="E13" s="51">
        <v>1160.48</v>
      </c>
      <c r="F13" s="51">
        <f>C13-D13+E13</f>
        <v>-93.27999999999997</v>
      </c>
      <c r="G13" s="13" t="s">
        <v>55</v>
      </c>
      <c r="H13" s="5">
        <v>0.9</v>
      </c>
      <c r="I13" s="33">
        <f>H13*12*H19</f>
        <v>2457</v>
      </c>
    </row>
    <row r="14" spans="1:8" s="21" customFormat="1" ht="30" customHeight="1">
      <c r="A14" s="4">
        <v>4</v>
      </c>
      <c r="B14" s="19" t="s">
        <v>49</v>
      </c>
      <c r="C14" s="53">
        <v>-85.24</v>
      </c>
      <c r="D14" s="51">
        <v>709.92</v>
      </c>
      <c r="E14" s="51">
        <v>736</v>
      </c>
      <c r="F14" s="51">
        <f>C14-D14+E14</f>
        <v>-59.15999999999997</v>
      </c>
      <c r="G14" s="20"/>
      <c r="H14" s="20"/>
    </row>
    <row r="15" spans="1:6" ht="19.5" customHeight="1">
      <c r="A15" s="4"/>
      <c r="B15" s="19" t="s">
        <v>4</v>
      </c>
      <c r="C15" s="52">
        <f>SUM(C11:C14)</f>
        <v>-3861.48</v>
      </c>
      <c r="D15" s="52">
        <f>SUM(D11:D14)</f>
        <v>32159.4</v>
      </c>
      <c r="E15" s="52">
        <f>SUM(E11:E14)</f>
        <v>33340.93</v>
      </c>
      <c r="F15" s="52">
        <f>SUM(F11:F14)</f>
        <v>-2679.949999999998</v>
      </c>
    </row>
    <row r="16" ht="11.25" customHeight="1"/>
    <row r="17" spans="1:6" ht="15.75">
      <c r="A17" s="76" t="s">
        <v>30</v>
      </c>
      <c r="B17" s="76"/>
      <c r="C17" s="76"/>
      <c r="D17" s="76"/>
      <c r="E17" s="76"/>
      <c r="F17" s="76"/>
    </row>
    <row r="18" spans="1:8" ht="15.75">
      <c r="A18" s="57"/>
      <c r="B18" s="57"/>
      <c r="C18" s="57"/>
      <c r="D18" s="57"/>
      <c r="E18" s="57"/>
      <c r="F18" s="57"/>
      <c r="H18" s="5" t="s">
        <v>31</v>
      </c>
    </row>
    <row r="19" spans="1:8" ht="33" customHeight="1">
      <c r="A19" s="18" t="s">
        <v>43</v>
      </c>
      <c r="B19" s="77" t="s">
        <v>6</v>
      </c>
      <c r="C19" s="77"/>
      <c r="D19" s="77"/>
      <c r="E19" s="77"/>
      <c r="F19" s="22" t="s">
        <v>18</v>
      </c>
      <c r="G19" s="23"/>
      <c r="H19" s="5">
        <f>D5</f>
        <v>227.5</v>
      </c>
    </row>
    <row r="20" spans="1:10" ht="18" customHeight="1">
      <c r="A20" s="24">
        <v>1</v>
      </c>
      <c r="B20" s="78" t="s">
        <v>8</v>
      </c>
      <c r="C20" s="78"/>
      <c r="D20" s="78"/>
      <c r="E20" s="78"/>
      <c r="F20" s="1">
        <f>I12</f>
        <v>8736.000000000002</v>
      </c>
      <c r="G20" s="25"/>
      <c r="H20" s="5" t="s">
        <v>32</v>
      </c>
      <c r="I20" s="5" t="s">
        <v>33</v>
      </c>
      <c r="J20" s="5" t="s">
        <v>34</v>
      </c>
    </row>
    <row r="21" spans="1:7" ht="18" customHeight="1">
      <c r="A21" s="26">
        <v>2</v>
      </c>
      <c r="B21" s="72" t="s">
        <v>49</v>
      </c>
      <c r="C21" s="72"/>
      <c r="D21" s="72"/>
      <c r="E21" s="72"/>
      <c r="F21" s="2">
        <f>D14</f>
        <v>709.92</v>
      </c>
      <c r="G21" s="25"/>
    </row>
    <row r="22" spans="1:7" ht="18" customHeight="1">
      <c r="A22" s="26">
        <v>3</v>
      </c>
      <c r="B22" s="72" t="s">
        <v>53</v>
      </c>
      <c r="C22" s="72"/>
      <c r="D22" s="72"/>
      <c r="E22" s="72"/>
      <c r="F22" s="2">
        <f>I13</f>
        <v>2457</v>
      </c>
      <c r="G22" s="25"/>
    </row>
    <row r="23" spans="1:7" ht="18" customHeight="1" hidden="1" outlineLevel="1">
      <c r="A23" s="26">
        <v>4</v>
      </c>
      <c r="B23" s="72" t="s">
        <v>12</v>
      </c>
      <c r="C23" s="72"/>
      <c r="D23" s="72"/>
      <c r="E23" s="72"/>
      <c r="F23" s="2">
        <f>F24+F25+F26</f>
        <v>0</v>
      </c>
      <c r="G23" s="25"/>
    </row>
    <row r="24" spans="1:7" ht="16.5" customHeight="1" hidden="1" outlineLevel="1">
      <c r="A24" s="26" t="s">
        <v>13</v>
      </c>
      <c r="B24" s="72" t="s">
        <v>35</v>
      </c>
      <c r="C24" s="72"/>
      <c r="D24" s="72"/>
      <c r="E24" s="72"/>
      <c r="F24" s="3">
        <v>0</v>
      </c>
      <c r="G24" s="13"/>
    </row>
    <row r="25" spans="1:7" ht="16.5" customHeight="1" hidden="1" outlineLevel="1">
      <c r="A25" s="26" t="s">
        <v>13</v>
      </c>
      <c r="B25" s="72" t="s">
        <v>36</v>
      </c>
      <c r="C25" s="72"/>
      <c r="D25" s="72"/>
      <c r="E25" s="72"/>
      <c r="F25" s="3">
        <v>0</v>
      </c>
      <c r="G25" s="13"/>
    </row>
    <row r="26" spans="1:7" ht="16.5" customHeight="1" hidden="1" outlineLevel="1">
      <c r="A26" s="26" t="s">
        <v>13</v>
      </c>
      <c r="B26" s="72" t="s">
        <v>37</v>
      </c>
      <c r="C26" s="72"/>
      <c r="D26" s="72"/>
      <c r="E26" s="72"/>
      <c r="F26" s="3">
        <v>0</v>
      </c>
      <c r="G26" s="13"/>
    </row>
    <row r="27" spans="1:7" ht="17.25" customHeight="1" collapsed="1">
      <c r="A27" s="26">
        <v>4</v>
      </c>
      <c r="B27" s="74" t="s">
        <v>54</v>
      </c>
      <c r="C27" s="74"/>
      <c r="D27" s="74"/>
      <c r="E27" s="74"/>
      <c r="F27" s="3">
        <f>D12+D13</f>
        <v>3958.4399999999996</v>
      </c>
      <c r="G27" s="13"/>
    </row>
    <row r="28" spans="1:7" s="29" customFormat="1" ht="21" customHeight="1">
      <c r="A28" s="27"/>
      <c r="B28" s="60" t="s">
        <v>14</v>
      </c>
      <c r="C28" s="60"/>
      <c r="D28" s="60"/>
      <c r="E28" s="60"/>
      <c r="F28" s="28">
        <f>F20+F21+F22+F23+F27</f>
        <v>15861.36</v>
      </c>
      <c r="G28" s="10"/>
    </row>
    <row r="30" spans="1:6" ht="18" customHeight="1">
      <c r="A30" s="55" t="s">
        <v>66</v>
      </c>
      <c r="B30" s="55"/>
      <c r="C30" s="55"/>
      <c r="D30" s="55"/>
      <c r="E30" s="55"/>
      <c r="F30" s="3">
        <f>D7+D15-F28</f>
        <v>16298.04</v>
      </c>
    </row>
    <row r="31" spans="1:6" ht="20.25" customHeight="1">
      <c r="A31" s="55" t="s">
        <v>64</v>
      </c>
      <c r="B31" s="55"/>
      <c r="C31" s="55"/>
      <c r="D31" s="55"/>
      <c r="E31" s="55"/>
      <c r="F31" s="3">
        <f>F15</f>
        <v>-2679.949999999998</v>
      </c>
    </row>
    <row r="32" spans="1:6" ht="18" customHeight="1">
      <c r="A32" s="56" t="s">
        <v>65</v>
      </c>
      <c r="B32" s="56"/>
      <c r="C32" s="56"/>
      <c r="D32" s="56"/>
      <c r="E32" s="56"/>
      <c r="F32" s="3">
        <f>F30+F31</f>
        <v>13618.090000000004</v>
      </c>
    </row>
    <row r="33" ht="11.25" customHeight="1"/>
    <row r="35" spans="1:6" ht="15.75">
      <c r="A35" s="30" t="s">
        <v>26</v>
      </c>
      <c r="B35" s="30" t="s">
        <v>17</v>
      </c>
      <c r="C35" s="62" t="s">
        <v>38</v>
      </c>
      <c r="D35" s="63"/>
      <c r="E35" s="64"/>
      <c r="F35" s="30" t="s">
        <v>39</v>
      </c>
    </row>
    <row r="36" spans="1:6" ht="27" customHeight="1">
      <c r="A36" s="4"/>
      <c r="B36" s="7"/>
      <c r="C36" s="65"/>
      <c r="D36" s="66"/>
      <c r="E36" s="67"/>
      <c r="F36" s="6"/>
    </row>
    <row r="37" spans="1:6" ht="15.75">
      <c r="A37" s="4"/>
      <c r="B37" s="7"/>
      <c r="C37" s="68"/>
      <c r="D37" s="69"/>
      <c r="E37" s="70"/>
      <c r="F37" s="8"/>
    </row>
    <row r="38" spans="1:6" s="29" customFormat="1" ht="15.75">
      <c r="A38" s="71" t="s">
        <v>40</v>
      </c>
      <c r="B38" s="71"/>
      <c r="C38" s="71"/>
      <c r="D38" s="71"/>
      <c r="E38" s="71"/>
      <c r="F38" s="31">
        <f>SUM(F36:F37)</f>
        <v>0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2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6" t="s">
        <v>41</v>
      </c>
      <c r="B1" s="76"/>
      <c r="C1" s="76"/>
      <c r="D1" s="76"/>
      <c r="E1" s="76"/>
      <c r="F1" s="76"/>
      <c r="G1" s="9"/>
    </row>
    <row r="2" spans="1:8" ht="15.75">
      <c r="A2" s="76" t="s">
        <v>63</v>
      </c>
      <c r="B2" s="76"/>
      <c r="C2" s="76"/>
      <c r="D2" s="76"/>
      <c r="E2" s="76"/>
      <c r="F2" s="76"/>
      <c r="G2" s="10"/>
      <c r="H2" s="11"/>
    </row>
    <row r="3" ht="9" customHeight="1"/>
    <row r="4" spans="1:6" ht="15.75" hidden="1" outlineLevel="1">
      <c r="A4" s="13" t="s">
        <v>58</v>
      </c>
      <c r="C4" s="13"/>
      <c r="D4" s="13"/>
      <c r="E4" s="13"/>
      <c r="F4" s="13"/>
    </row>
    <row r="5" spans="1:6" ht="15.75" hidden="1" outlineLevel="1">
      <c r="A5" s="13" t="s">
        <v>19</v>
      </c>
      <c r="C5" s="13"/>
      <c r="D5" s="13">
        <v>227.5</v>
      </c>
      <c r="E5" s="13" t="s">
        <v>20</v>
      </c>
      <c r="F5" s="13"/>
    </row>
    <row r="6" ht="9" customHeight="1" collapsed="1">
      <c r="I6" s="34"/>
    </row>
    <row r="7" spans="1:6" ht="15.75">
      <c r="A7" s="10" t="s">
        <v>21</v>
      </c>
      <c r="C7" s="10"/>
      <c r="D7" s="14">
        <f>'2014'!B23</f>
        <v>29887.58</v>
      </c>
      <c r="E7" s="10" t="s">
        <v>22</v>
      </c>
      <c r="F7" s="10"/>
    </row>
    <row r="8" spans="1:6" ht="15.75">
      <c r="A8" s="10" t="s">
        <v>23</v>
      </c>
      <c r="C8" s="13"/>
      <c r="D8" s="15">
        <f>C15</f>
        <v>-3861.48</v>
      </c>
      <c r="E8" s="13" t="s">
        <v>24</v>
      </c>
      <c r="F8" s="13"/>
    </row>
    <row r="9" spans="2:6" ht="15.75">
      <c r="B9" s="13"/>
      <c r="C9" s="13"/>
      <c r="D9" s="13"/>
      <c r="E9" s="13"/>
      <c r="F9" s="16" t="s">
        <v>25</v>
      </c>
    </row>
    <row r="10" spans="1:6" s="12" customFormat="1" ht="28.5" customHeight="1">
      <c r="A10" s="4" t="s">
        <v>26</v>
      </c>
      <c r="B10" s="17" t="s">
        <v>27</v>
      </c>
      <c r="C10" s="18" t="s">
        <v>28</v>
      </c>
      <c r="D10" s="18" t="s">
        <v>0</v>
      </c>
      <c r="E10" s="18" t="s">
        <v>29</v>
      </c>
      <c r="F10" s="18" t="s">
        <v>42</v>
      </c>
    </row>
    <row r="11" spans="1:9" s="21" customFormat="1" ht="30" customHeight="1">
      <c r="A11" s="4">
        <v>1</v>
      </c>
      <c r="B11" s="19" t="s">
        <v>2</v>
      </c>
      <c r="C11" s="53">
        <v>-3300.94</v>
      </c>
      <c r="D11" s="51">
        <v>27491.04</v>
      </c>
      <c r="E11" s="51">
        <v>28501.06</v>
      </c>
      <c r="F11" s="51">
        <f>C11-D11+E11</f>
        <v>-2290.9199999999983</v>
      </c>
      <c r="G11" s="5" t="s">
        <v>44</v>
      </c>
      <c r="H11" s="5">
        <v>10.07</v>
      </c>
      <c r="I11" s="34">
        <f>H11*12*H19</f>
        <v>27491.100000000002</v>
      </c>
    </row>
    <row r="12" spans="1:9" s="21" customFormat="1" ht="15.75">
      <c r="A12" s="4">
        <v>2</v>
      </c>
      <c r="B12" s="19" t="s">
        <v>3</v>
      </c>
      <c r="C12" s="53">
        <v>-340.9</v>
      </c>
      <c r="D12" s="51">
        <v>2839.08</v>
      </c>
      <c r="E12" s="51">
        <v>2943.39</v>
      </c>
      <c r="F12" s="51">
        <f>C12-D12+E12</f>
        <v>-236.59000000000015</v>
      </c>
      <c r="G12" s="13" t="s">
        <v>45</v>
      </c>
      <c r="H12" s="5">
        <v>3.2</v>
      </c>
      <c r="I12" s="33">
        <f>H12*12*H19</f>
        <v>8736.000000000002</v>
      </c>
    </row>
    <row r="13" spans="1:9" s="21" customFormat="1" ht="29.25" customHeight="1">
      <c r="A13" s="4">
        <v>3</v>
      </c>
      <c r="B13" s="19" t="s">
        <v>48</v>
      </c>
      <c r="C13" s="53">
        <v>-134.4</v>
      </c>
      <c r="D13" s="51">
        <v>1119.36</v>
      </c>
      <c r="E13" s="51">
        <v>1160.48</v>
      </c>
      <c r="F13" s="51">
        <f>C13-D13+E13</f>
        <v>-93.27999999999997</v>
      </c>
      <c r="G13" s="13" t="s">
        <v>55</v>
      </c>
      <c r="H13" s="5">
        <v>0.9</v>
      </c>
      <c r="I13" s="33">
        <f>H13*12*H19</f>
        <v>2457</v>
      </c>
    </row>
    <row r="14" spans="1:8" s="21" customFormat="1" ht="30" customHeight="1">
      <c r="A14" s="4">
        <v>4</v>
      </c>
      <c r="B14" s="19" t="s">
        <v>49</v>
      </c>
      <c r="C14" s="53">
        <v>-85.24</v>
      </c>
      <c r="D14" s="51">
        <v>709.92</v>
      </c>
      <c r="E14" s="51">
        <v>736</v>
      </c>
      <c r="F14" s="51">
        <f>C14-D14+E14</f>
        <v>-59.15999999999997</v>
      </c>
      <c r="G14" s="20"/>
      <c r="H14" s="20"/>
    </row>
    <row r="15" spans="1:6" ht="19.5" customHeight="1">
      <c r="A15" s="4"/>
      <c r="B15" s="19" t="s">
        <v>4</v>
      </c>
      <c r="C15" s="52">
        <f>SUM(C11:C14)</f>
        <v>-3861.48</v>
      </c>
      <c r="D15" s="52">
        <f>SUM(D11:D14)</f>
        <v>32159.4</v>
      </c>
      <c r="E15" s="52">
        <f>SUM(E11:E14)</f>
        <v>33340.93</v>
      </c>
      <c r="F15" s="52">
        <f>SUM(F11:F14)</f>
        <v>-2679.949999999998</v>
      </c>
    </row>
    <row r="16" ht="11.25" customHeight="1"/>
    <row r="17" spans="1:6" ht="15.75">
      <c r="A17" s="76" t="s">
        <v>30</v>
      </c>
      <c r="B17" s="76"/>
      <c r="C17" s="76"/>
      <c r="D17" s="76"/>
      <c r="E17" s="76"/>
      <c r="F17" s="76"/>
    </row>
    <row r="18" spans="1:8" ht="15.75">
      <c r="A18" s="32"/>
      <c r="B18" s="9"/>
      <c r="C18" s="9"/>
      <c r="D18" s="9"/>
      <c r="E18" s="9"/>
      <c r="F18" s="9"/>
      <c r="H18" s="5" t="s">
        <v>31</v>
      </c>
    </row>
    <row r="19" spans="1:8" ht="33" customHeight="1">
      <c r="A19" s="18" t="s">
        <v>43</v>
      </c>
      <c r="B19" s="77" t="s">
        <v>6</v>
      </c>
      <c r="C19" s="77"/>
      <c r="D19" s="77"/>
      <c r="E19" s="77"/>
      <c r="F19" s="22" t="s">
        <v>18</v>
      </c>
      <c r="G19" s="23"/>
      <c r="H19" s="5">
        <f>D5</f>
        <v>227.5</v>
      </c>
    </row>
    <row r="20" spans="1:10" ht="18" customHeight="1">
      <c r="A20" s="24">
        <v>1</v>
      </c>
      <c r="B20" s="78" t="s">
        <v>8</v>
      </c>
      <c r="C20" s="78"/>
      <c r="D20" s="78"/>
      <c r="E20" s="78"/>
      <c r="F20" s="1">
        <f>I12</f>
        <v>8736.000000000002</v>
      </c>
      <c r="G20" s="25"/>
      <c r="H20" s="5" t="s">
        <v>32</v>
      </c>
      <c r="I20" s="5" t="s">
        <v>33</v>
      </c>
      <c r="J20" s="5" t="s">
        <v>34</v>
      </c>
    </row>
    <row r="21" spans="1:7" ht="18" customHeight="1">
      <c r="A21" s="26">
        <v>2</v>
      </c>
      <c r="B21" s="72" t="s">
        <v>49</v>
      </c>
      <c r="C21" s="72"/>
      <c r="D21" s="72"/>
      <c r="E21" s="72"/>
      <c r="F21" s="2">
        <f>D14</f>
        <v>709.92</v>
      </c>
      <c r="G21" s="25"/>
    </row>
    <row r="22" spans="1:7" ht="18" customHeight="1">
      <c r="A22" s="26">
        <v>3</v>
      </c>
      <c r="B22" s="72" t="s">
        <v>53</v>
      </c>
      <c r="C22" s="72"/>
      <c r="D22" s="72"/>
      <c r="E22" s="72"/>
      <c r="F22" s="2">
        <f>I13</f>
        <v>2457</v>
      </c>
      <c r="G22" s="25"/>
    </row>
    <row r="23" spans="1:7" ht="18" customHeight="1" hidden="1" outlineLevel="1">
      <c r="A23" s="26">
        <v>4</v>
      </c>
      <c r="B23" s="72" t="s">
        <v>12</v>
      </c>
      <c r="C23" s="72"/>
      <c r="D23" s="72"/>
      <c r="E23" s="72"/>
      <c r="F23" s="2">
        <f>F24+F25+F26</f>
        <v>0</v>
      </c>
      <c r="G23" s="25"/>
    </row>
    <row r="24" spans="1:7" ht="16.5" customHeight="1" hidden="1" outlineLevel="1">
      <c r="A24" s="26" t="s">
        <v>13</v>
      </c>
      <c r="B24" s="72" t="s">
        <v>35</v>
      </c>
      <c r="C24" s="72"/>
      <c r="D24" s="72"/>
      <c r="E24" s="72"/>
      <c r="F24" s="3">
        <v>0</v>
      </c>
      <c r="G24" s="13"/>
    </row>
    <row r="25" spans="1:7" ht="16.5" customHeight="1" hidden="1" outlineLevel="1">
      <c r="A25" s="26" t="s">
        <v>13</v>
      </c>
      <c r="B25" s="72" t="s">
        <v>36</v>
      </c>
      <c r="C25" s="72"/>
      <c r="D25" s="72"/>
      <c r="E25" s="72"/>
      <c r="F25" s="3">
        <v>0</v>
      </c>
      <c r="G25" s="13"/>
    </row>
    <row r="26" spans="1:7" ht="16.5" customHeight="1" hidden="1" outlineLevel="1">
      <c r="A26" s="26" t="s">
        <v>13</v>
      </c>
      <c r="B26" s="72" t="s">
        <v>37</v>
      </c>
      <c r="C26" s="72"/>
      <c r="D26" s="72"/>
      <c r="E26" s="72"/>
      <c r="F26" s="3">
        <v>0</v>
      </c>
      <c r="G26" s="13"/>
    </row>
    <row r="27" spans="1:7" ht="17.25" customHeight="1" collapsed="1">
      <c r="A27" s="26">
        <v>4</v>
      </c>
      <c r="B27" s="74" t="s">
        <v>54</v>
      </c>
      <c r="C27" s="74"/>
      <c r="D27" s="74"/>
      <c r="E27" s="74"/>
      <c r="F27" s="3">
        <f>D12+D13</f>
        <v>3958.4399999999996</v>
      </c>
      <c r="G27" s="13"/>
    </row>
    <row r="28" spans="1:7" s="29" customFormat="1" ht="21" customHeight="1">
      <c r="A28" s="27"/>
      <c r="B28" s="60" t="s">
        <v>14</v>
      </c>
      <c r="C28" s="60"/>
      <c r="D28" s="60"/>
      <c r="E28" s="60"/>
      <c r="F28" s="28">
        <f>F20+F21+F22+F23+F27</f>
        <v>15861.36</v>
      </c>
      <c r="G28" s="10"/>
    </row>
    <row r="30" spans="1:6" ht="18" customHeight="1">
      <c r="A30" s="55" t="s">
        <v>66</v>
      </c>
      <c r="B30" s="55"/>
      <c r="C30" s="55"/>
      <c r="D30" s="55"/>
      <c r="E30" s="55"/>
      <c r="F30" s="3">
        <f>D7+D15-F28</f>
        <v>46185.62</v>
      </c>
    </row>
    <row r="31" spans="1:6" ht="20.25" customHeight="1">
      <c r="A31" s="55" t="s">
        <v>64</v>
      </c>
      <c r="B31" s="55"/>
      <c r="C31" s="55"/>
      <c r="D31" s="55"/>
      <c r="E31" s="55"/>
      <c r="F31" s="3">
        <f>F15</f>
        <v>-2679.949999999998</v>
      </c>
    </row>
    <row r="32" spans="1:6" ht="18" customHeight="1">
      <c r="A32" s="56" t="s">
        <v>65</v>
      </c>
      <c r="B32" s="56"/>
      <c r="C32" s="56"/>
      <c r="D32" s="56"/>
      <c r="E32" s="56"/>
      <c r="F32" s="3">
        <f>F30+F31</f>
        <v>43505.670000000006</v>
      </c>
    </row>
    <row r="33" ht="11.25" customHeight="1"/>
    <row r="35" spans="1:6" ht="15.75">
      <c r="A35" s="30" t="s">
        <v>26</v>
      </c>
      <c r="B35" s="30" t="s">
        <v>17</v>
      </c>
      <c r="C35" s="62" t="s">
        <v>38</v>
      </c>
      <c r="D35" s="63"/>
      <c r="E35" s="64"/>
      <c r="F35" s="30" t="s">
        <v>39</v>
      </c>
    </row>
    <row r="36" spans="1:6" ht="27" customHeight="1">
      <c r="A36" s="4"/>
      <c r="B36" s="7"/>
      <c r="C36" s="65"/>
      <c r="D36" s="66"/>
      <c r="E36" s="67"/>
      <c r="F36" s="6"/>
    </row>
    <row r="37" spans="1:6" ht="15.75">
      <c r="A37" s="4"/>
      <c r="B37" s="7"/>
      <c r="C37" s="68"/>
      <c r="D37" s="69"/>
      <c r="E37" s="70"/>
      <c r="F37" s="8"/>
    </row>
    <row r="38" spans="1:6" s="29" customFormat="1" ht="15.75">
      <c r="A38" s="71" t="s">
        <v>40</v>
      </c>
      <c r="B38" s="71"/>
      <c r="C38" s="71"/>
      <c r="D38" s="71"/>
      <c r="E38" s="71"/>
      <c r="F38" s="31">
        <f>SUM(F36:F37)</f>
        <v>0</v>
      </c>
    </row>
  </sheetData>
  <sheetProtection selectLockedCells="1" selectUnlockedCells="1"/>
  <mergeCells count="17">
    <mergeCell ref="B27:E27"/>
    <mergeCell ref="A1:F1"/>
    <mergeCell ref="A2:F2"/>
    <mergeCell ref="A17:F17"/>
    <mergeCell ref="B19:E19"/>
    <mergeCell ref="B20:E20"/>
    <mergeCell ref="B21:E21"/>
    <mergeCell ref="C37:E37"/>
    <mergeCell ref="A38:E38"/>
    <mergeCell ref="C36:E36"/>
    <mergeCell ref="C35:E35"/>
    <mergeCell ref="B28:E28"/>
    <mergeCell ref="B22:E22"/>
    <mergeCell ref="B23:E23"/>
    <mergeCell ref="B24:E24"/>
    <mergeCell ref="B25:E25"/>
    <mergeCell ref="B26:E2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0" t="s">
        <v>46</v>
      </c>
      <c r="B1" s="80"/>
      <c r="C1" s="80"/>
      <c r="D1" s="80"/>
      <c r="E1" s="80"/>
    </row>
    <row r="2" spans="1:5" ht="18.75">
      <c r="A2" s="80" t="s">
        <v>57</v>
      </c>
      <c r="B2" s="80"/>
      <c r="C2" s="80"/>
      <c r="D2" s="80"/>
      <c r="E2" s="80"/>
    </row>
    <row r="3" ht="18.75">
      <c r="A3" s="35"/>
    </row>
    <row r="4" ht="18.75">
      <c r="A4" s="36" t="s">
        <v>58</v>
      </c>
    </row>
    <row r="5" ht="18.75">
      <c r="A5" s="36" t="s">
        <v>59</v>
      </c>
    </row>
    <row r="6" ht="18.75">
      <c r="A6" s="36"/>
    </row>
    <row r="7" ht="16.5" thickBot="1">
      <c r="A7" s="37" t="s">
        <v>60</v>
      </c>
    </row>
    <row r="8" spans="1:5" ht="50.25" customHeight="1" thickBot="1">
      <c r="A8" s="38"/>
      <c r="B8" s="39" t="s">
        <v>47</v>
      </c>
      <c r="C8" s="39" t="s">
        <v>0</v>
      </c>
      <c r="D8" s="39" t="s">
        <v>1</v>
      </c>
      <c r="E8" s="39" t="s">
        <v>23</v>
      </c>
    </row>
    <row r="9" spans="1:5" ht="19.5" thickBot="1">
      <c r="A9" s="40" t="s">
        <v>2</v>
      </c>
      <c r="B9" s="41">
        <v>2290.92</v>
      </c>
      <c r="C9" s="41">
        <v>27491.04</v>
      </c>
      <c r="D9" s="41">
        <v>26481.02</v>
      </c>
      <c r="E9" s="41">
        <v>3300.94</v>
      </c>
    </row>
    <row r="10" spans="1:5" ht="19.5" thickBot="1">
      <c r="A10" s="40" t="s">
        <v>3</v>
      </c>
      <c r="B10" s="41">
        <v>236.59</v>
      </c>
      <c r="C10" s="41">
        <v>2839.08</v>
      </c>
      <c r="D10" s="41">
        <v>2734.77</v>
      </c>
      <c r="E10" s="41">
        <v>340.9</v>
      </c>
    </row>
    <row r="11" spans="1:5" ht="38.25" thickBot="1">
      <c r="A11" s="40" t="s">
        <v>48</v>
      </c>
      <c r="B11" s="41">
        <v>93.28</v>
      </c>
      <c r="C11" s="41">
        <v>1119.36</v>
      </c>
      <c r="D11" s="41">
        <v>1078.24</v>
      </c>
      <c r="E11" s="41">
        <v>134.4</v>
      </c>
    </row>
    <row r="12" spans="1:5" ht="19.5" customHeight="1" thickBot="1">
      <c r="A12" s="40" t="s">
        <v>49</v>
      </c>
      <c r="B12" s="41">
        <v>59.16</v>
      </c>
      <c r="C12" s="41">
        <v>709.92</v>
      </c>
      <c r="D12" s="41">
        <v>683.84</v>
      </c>
      <c r="E12" s="41">
        <v>85.24</v>
      </c>
    </row>
    <row r="13" spans="1:5" ht="19.5" thickBot="1">
      <c r="A13" s="40" t="s">
        <v>4</v>
      </c>
      <c r="B13" s="42">
        <v>2679.95</v>
      </c>
      <c r="C13" s="42">
        <v>32159.4</v>
      </c>
      <c r="D13" s="42">
        <v>30977.87</v>
      </c>
      <c r="E13" s="42">
        <v>3861.48</v>
      </c>
    </row>
    <row r="14" ht="18.75">
      <c r="A14" s="43"/>
    </row>
    <row r="15" ht="19.5" thickBot="1">
      <c r="A15" s="43" t="s">
        <v>5</v>
      </c>
    </row>
    <row r="16" spans="1:3" ht="38.25" thickBot="1">
      <c r="A16" s="44" t="s">
        <v>50</v>
      </c>
      <c r="B16" s="39" t="s">
        <v>6</v>
      </c>
      <c r="C16" s="39" t="s">
        <v>18</v>
      </c>
    </row>
    <row r="17" spans="1:3" ht="19.5" thickBot="1">
      <c r="A17" s="45" t="s">
        <v>7</v>
      </c>
      <c r="B17" s="46" t="s">
        <v>3</v>
      </c>
      <c r="C17" s="41">
        <v>3958.44</v>
      </c>
    </row>
    <row r="18" spans="1:3" ht="19.5" thickBot="1">
      <c r="A18" s="45" t="s">
        <v>9</v>
      </c>
      <c r="B18" s="46" t="s">
        <v>49</v>
      </c>
      <c r="C18" s="41">
        <v>709.92</v>
      </c>
    </row>
    <row r="19" spans="1:3" ht="19.5" thickBot="1">
      <c r="A19" s="45" t="s">
        <v>10</v>
      </c>
      <c r="B19" s="46" t="s">
        <v>53</v>
      </c>
      <c r="C19" s="41">
        <v>2457</v>
      </c>
    </row>
    <row r="20" spans="1:3" ht="19.5" thickBot="1">
      <c r="A20" s="45" t="s">
        <v>11</v>
      </c>
      <c r="B20" s="46" t="s">
        <v>8</v>
      </c>
      <c r="C20" s="41">
        <v>8736</v>
      </c>
    </row>
    <row r="21" spans="1:3" ht="38.25" thickBot="1">
      <c r="A21" s="40"/>
      <c r="B21" s="47" t="s">
        <v>51</v>
      </c>
      <c r="C21" s="42">
        <v>15861.36</v>
      </c>
    </row>
    <row r="22" ht="15.75" thickBot="1">
      <c r="A22" s="48"/>
    </row>
    <row r="23" spans="1:2" ht="57" thickBot="1">
      <c r="A23" s="54" t="s">
        <v>56</v>
      </c>
      <c r="B23" s="39">
        <v>29887.58</v>
      </c>
    </row>
    <row r="24" spans="1:2" ht="57" thickBot="1">
      <c r="A24" s="40" t="s">
        <v>15</v>
      </c>
      <c r="B24" s="42">
        <v>3861.48</v>
      </c>
    </row>
    <row r="25" spans="1:2" ht="38.25" thickBot="1">
      <c r="A25" s="45" t="s">
        <v>16</v>
      </c>
      <c r="B25" s="42" t="s">
        <v>61</v>
      </c>
    </row>
    <row r="26" spans="1:2" ht="38.25" thickBot="1">
      <c r="A26" s="45" t="s">
        <v>52</v>
      </c>
      <c r="B26" s="42">
        <v>3300.94</v>
      </c>
    </row>
    <row r="27" ht="15">
      <c r="A27" s="48"/>
    </row>
    <row r="28" ht="15.75">
      <c r="A28" s="49" t="s">
        <v>62</v>
      </c>
    </row>
    <row r="29" ht="15.75">
      <c r="A29" s="50"/>
    </row>
    <row r="30" ht="15.75">
      <c r="A30" s="50"/>
    </row>
    <row r="31" ht="15.75">
      <c r="A31" s="50"/>
    </row>
    <row r="32" ht="15.75">
      <c r="A32" s="50"/>
    </row>
    <row r="33" ht="15.75">
      <c r="A33" s="50"/>
    </row>
    <row r="34" ht="15.75">
      <c r="A34" s="50"/>
    </row>
    <row r="35" ht="15.75">
      <c r="A35" s="50"/>
    </row>
    <row r="36" ht="15.75">
      <c r="A36" s="50"/>
    </row>
    <row r="37" ht="15.75">
      <c r="A37" s="50"/>
    </row>
    <row r="38" ht="15.75">
      <c r="A38" s="50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2017-09-20T14:28:16Z</cp:lastPrinted>
  <dcterms:created xsi:type="dcterms:W3CDTF">2015-10-12T10:40:12Z</dcterms:created>
  <dcterms:modified xsi:type="dcterms:W3CDTF">2018-03-20T12:46:45Z</dcterms:modified>
  <cp:category/>
  <cp:version/>
  <cp:contentType/>
  <cp:contentStatus/>
</cp:coreProperties>
</file>