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" sheetId="3" r:id="rId3"/>
    <sheet name="2014" sheetId="4" r:id="rId4"/>
  </sheets>
  <definedNames>
    <definedName name="_xlnm.Print_Area" localSheetId="2">'2015'!$A$1:$F$33</definedName>
  </definedNames>
  <calcPr fullCalcOnLoad="1"/>
</workbook>
</file>

<file path=xl/sharedStrings.xml><?xml version="1.0" encoding="utf-8"?>
<sst xmlns="http://schemas.openxmlformats.org/spreadsheetml/2006/main" count="210" uniqueCount="72">
  <si>
    <t>Начислено</t>
  </si>
  <si>
    <t>Содержание жилья</t>
  </si>
  <si>
    <t>Вывоз ТБО</t>
  </si>
  <si>
    <t>Итого</t>
  </si>
  <si>
    <t>Вид</t>
  </si>
  <si>
    <t>Услуги управления</t>
  </si>
  <si>
    <t>Содержание общего имущества, в т.ч.</t>
  </si>
  <si>
    <t>-</t>
  </si>
  <si>
    <t>Всего работ за период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</si>
  <si>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</si>
  <si>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</si>
  <si>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</si>
  <si>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</si>
  <si>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</si>
  <si>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</si>
  <si>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</si>
  <si>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</si>
  <si>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</si>
  <si>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</si>
  <si>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</si>
  <si>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</si>
  <si>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</si>
  <si>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</si>
  <si>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</si>
  <si>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</si>
  <si>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</si>
  <si>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</si>
  <si>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</si>
  <si>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</si>
  <si>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</si>
  <si>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</si>
  <si>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</si>
  <si>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</si>
  <si>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</si>
  <si>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</si>
  <si>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</si>
  <si>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</si>
  <si>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</si>
  <si>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Вывоз КГМ</t>
  </si>
  <si>
    <t>Вывоз и складирование ТБО</t>
  </si>
  <si>
    <t>двор</t>
  </si>
  <si>
    <t>Обслуживание ВГО</t>
  </si>
  <si>
    <t>руб. (прибыль)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</si>
  <si>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</si>
  <si>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</si>
  <si>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</si>
  <si>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Ул. Орудийная 16</t>
  </si>
  <si>
    <t xml:space="preserve">В управлении ООО «УК Старый Город» - с 01.01.2011 года </t>
  </si>
  <si>
    <t>Персонифицированный учет МКД  за  2014 г.</t>
  </si>
  <si>
    <t xml:space="preserve">Остаток на 01.01.2014 г. </t>
  </si>
  <si>
    <t>Задолженность на 01.01.2014 г.</t>
  </si>
  <si>
    <t>Задолженность на 01.01.2014</t>
  </si>
  <si>
    <t>Задолженность на 31.12.2014г</t>
  </si>
  <si>
    <t>Сальдо на 31.12.2014 г.</t>
  </si>
  <si>
    <t>Задолженность населения на 31.12.2014 г.</t>
  </si>
  <si>
    <t>Персонифицированный учет МКД  за  2016 г.</t>
  </si>
  <si>
    <t xml:space="preserve">Остаток на 01.01.2016 г. </t>
  </si>
  <si>
    <t>Задолженность на 01.01.2016 г.</t>
  </si>
  <si>
    <t>Задолженность на 01.01.2016</t>
  </si>
  <si>
    <t>Задолженность на 31.12.2016г</t>
  </si>
  <si>
    <t>Сальдо на 31.12.2016 г.</t>
  </si>
  <si>
    <t>Задолженность населения на 31.12.2016 г.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</si>
  <si>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</si>
  <si>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</si>
  <si>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</si>
  <si>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</si>
  <si>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</si>
  <si>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</si>
  <si>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</si>
  <si>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покос не входит</t>
  </si>
  <si>
    <t>Аварийные работы</t>
  </si>
  <si>
    <t>Аварийные работы. Нет света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</si>
</sst>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2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0" fillId="33" borderId="13" xfId="0" applyFont="1" applyFill="1" applyBorder="1" applyAlignment="1">
      <alignment horizontal="center" vertical="center"/>
    </xf>
    <xf numFmtId="4" fontId="2" fillId="33" borderId="13" xfId="0" applyNumberFormat="1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0" fontId="41" fillId="33" borderId="0" xfId="0" applyFont="1" applyFill="1" applyAlignment="1">
      <alignment vertical="center"/>
    </xf>
    <xf numFmtId="14" fontId="42" fillId="33" borderId="13" xfId="0" applyNumberFormat="1" applyFont="1" applyFill="1" applyBorder="1" applyAlignment="1">
      <alignment horizontal="center" vertical="center"/>
    </xf>
    <xf numFmtId="0" fontId="42" fillId="35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left" vertical="center"/>
    </xf>
    <xf numFmtId="0" fontId="42" fillId="33" borderId="18" xfId="0" applyFont="1" applyFill="1" applyBorder="1" applyAlignment="1">
      <alignment horizontal="left" vertical="center"/>
    </xf>
    <xf numFmtId="0" fontId="42" fillId="33" borderId="19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 wrapText="1"/>
    </xf>
    <xf numFmtId="0" fontId="1" fillId="34" borderId="17" xfId="0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horizontal="left" vertical="center" wrapText="1"/>
    </xf>
    <xf numFmtId="0" fontId="1" fillId="34" borderId="19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5">
      <selection activeCell="A27" sqref="A27"/>
    </sheetView>
  </sheetViews>
  <sheetFormatPr defaultColWidth="9.140625" defaultRowHeight="12.75" outlineLevelRow="1"/>
  <cols>
    <col min="1" max="1" width="4.421875" style="10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43" t="s">
        <v>62</v>
      </c>
      <c r="B1" s="43"/>
      <c r="C1" s="43"/>
      <c r="D1" s="43"/>
      <c r="E1" s="43"/>
      <c r="F1" s="43"/>
      <c r="G1" s="38"/>
    </row>
    <row r="2" spans="1:8" ht="33" customHeight="1">
      <c r="A2" s="43" t="s">
        <v>46</v>
      </c>
      <c r="B2" s="43"/>
      <c r="C2" s="43"/>
      <c r="D2" s="43"/>
      <c r="E2" s="43"/>
      <c r="F2" s="43"/>
      <c r="G2" s="8"/>
      <c r="H2" s="9"/>
    </row>
    <row r="3" ht="2.25" customHeight="1" hidden="1"/>
    <row r="4" spans="1:6" ht="13.5" customHeight="1" hidden="1" outlineLevel="1">
      <c r="A4" s="11" t="s">
        <v>47</v>
      </c>
      <c r="C4" s="11"/>
      <c r="D4" s="11"/>
      <c r="E4" s="11"/>
      <c r="F4" s="11"/>
    </row>
    <row r="5" spans="1:6" ht="3.75" customHeight="1" hidden="1" outlineLevel="1">
      <c r="A5" s="11" t="s">
        <v>11</v>
      </c>
      <c r="C5" s="11"/>
      <c r="D5" s="11">
        <v>55.1</v>
      </c>
      <c r="E5" s="11" t="s">
        <v>12</v>
      </c>
      <c r="F5" s="11"/>
    </row>
    <row r="6" ht="9" customHeight="1" collapsed="1">
      <c r="I6" s="31"/>
    </row>
    <row r="7" spans="1:6" ht="15.75">
      <c r="A7" s="8" t="s">
        <v>63</v>
      </c>
      <c r="C7" s="8"/>
      <c r="D7" s="12">
        <f>'2016'!F30</f>
        <v>21323.520000000004</v>
      </c>
      <c r="E7" s="8" t="s">
        <v>42</v>
      </c>
      <c r="F7" s="8"/>
    </row>
    <row r="8" spans="1:6" ht="15.75">
      <c r="A8" s="8" t="s">
        <v>64</v>
      </c>
      <c r="C8" s="11"/>
      <c r="D8" s="13">
        <f>C15</f>
        <v>-690.9500000000002</v>
      </c>
      <c r="E8" s="11" t="s">
        <v>15</v>
      </c>
      <c r="F8" s="11"/>
    </row>
    <row r="9" spans="2:6" ht="15.75">
      <c r="B9" s="11"/>
      <c r="C9" s="11"/>
      <c r="D9" s="11"/>
      <c r="E9" s="11"/>
      <c r="F9" s="14" t="s">
        <v>16</v>
      </c>
    </row>
    <row r="10" spans="1:6" s="10" customFormat="1" ht="28.5" customHeight="1">
      <c r="A10" s="4" t="s">
        <v>17</v>
      </c>
      <c r="B10" s="15" t="s">
        <v>18</v>
      </c>
      <c r="C10" s="16" t="s">
        <v>65</v>
      </c>
      <c r="D10" s="16" t="s">
        <v>0</v>
      </c>
      <c r="E10" s="16" t="s">
        <v>20</v>
      </c>
      <c r="F10" s="16" t="s">
        <v>66</v>
      </c>
    </row>
    <row r="11" spans="1:9" s="19" customFormat="1" ht="30" customHeight="1">
      <c r="A11" s="4">
        <v>1</v>
      </c>
      <c r="B11" s="17" t="s">
        <v>1</v>
      </c>
      <c r="C11" s="34">
        <v>-591.2200000000003</v>
      </c>
      <c r="D11" s="32">
        <v>7094.64</v>
      </c>
      <c r="E11" s="32">
        <v>7094.64</v>
      </c>
      <c r="F11" s="32">
        <f>C11-D11+E11</f>
        <v>-591.2200000000003</v>
      </c>
      <c r="G11" s="5" t="s">
        <v>35</v>
      </c>
      <c r="H11" s="5">
        <v>11.17</v>
      </c>
      <c r="I11" s="31">
        <f>H11*12*H19</f>
        <v>7385.603999999999</v>
      </c>
    </row>
    <row r="12" spans="1:9" s="19" customFormat="1" ht="15.75">
      <c r="A12" s="4">
        <v>2</v>
      </c>
      <c r="B12" s="17" t="s">
        <v>2</v>
      </c>
      <c r="C12" s="34">
        <v>-57.299999999999955</v>
      </c>
      <c r="D12" s="32">
        <v>687.6</v>
      </c>
      <c r="E12" s="32">
        <v>687.6</v>
      </c>
      <c r="F12" s="32">
        <f>C12-D12+E12</f>
        <v>-57.299999999999955</v>
      </c>
      <c r="G12" s="11" t="s">
        <v>36</v>
      </c>
      <c r="H12" s="5">
        <v>4</v>
      </c>
      <c r="I12" s="30">
        <f>H12*12*H19</f>
        <v>2644.8</v>
      </c>
    </row>
    <row r="13" spans="1:9" s="19" customFormat="1" ht="29.25" customHeight="1">
      <c r="A13" s="4">
        <v>3</v>
      </c>
      <c r="B13" s="17" t="s">
        <v>37</v>
      </c>
      <c r="C13" s="34">
        <v>-28.099999999999966</v>
      </c>
      <c r="D13" s="32">
        <v>337.2</v>
      </c>
      <c r="E13" s="32">
        <v>337.2</v>
      </c>
      <c r="F13" s="32">
        <f>C13-D13+E13</f>
        <v>-28.099999999999966</v>
      </c>
      <c r="G13" s="11" t="s">
        <v>40</v>
      </c>
      <c r="H13" s="5">
        <v>0.6</v>
      </c>
      <c r="I13" s="30">
        <f>H13*12*H19</f>
        <v>396.71999999999997</v>
      </c>
    </row>
    <row r="14" spans="1:8" s="19" customFormat="1" ht="30" customHeight="1">
      <c r="A14" s="4">
        <v>4</v>
      </c>
      <c r="B14" s="17" t="s">
        <v>41</v>
      </c>
      <c r="C14" s="34">
        <v>-14.330000000000013</v>
      </c>
      <c r="D14" s="32">
        <v>246.33</v>
      </c>
      <c r="E14" s="32">
        <v>221.54</v>
      </c>
      <c r="F14" s="32">
        <f>C14-D14+E14</f>
        <v>-39.12000000000003</v>
      </c>
      <c r="G14" s="18"/>
      <c r="H14" s="18"/>
    </row>
    <row r="15" spans="1:9" ht="19.5" customHeight="1">
      <c r="A15" s="4"/>
      <c r="B15" s="17" t="s">
        <v>3</v>
      </c>
      <c r="C15" s="33">
        <f>SUM(C11:C14)</f>
        <v>-690.9500000000002</v>
      </c>
      <c r="D15" s="33">
        <f>SUM(D11:D14)</f>
        <v>8365.77</v>
      </c>
      <c r="E15" s="33">
        <f>SUM(E11:E14)</f>
        <v>8340.980000000001</v>
      </c>
      <c r="F15" s="33">
        <f>SUM(F11:F14)</f>
        <v>-715.7400000000001</v>
      </c>
      <c r="I15" s="40" t="s">
        <v>69</v>
      </c>
    </row>
    <row r="16" ht="11.25" customHeight="1"/>
    <row r="17" spans="1:6" ht="15.75">
      <c r="A17" s="43" t="s">
        <v>21</v>
      </c>
      <c r="B17" s="43"/>
      <c r="C17" s="43"/>
      <c r="D17" s="43"/>
      <c r="E17" s="43"/>
      <c r="F17" s="43"/>
    </row>
    <row r="18" spans="1:8" ht="15.75">
      <c r="A18" s="38"/>
      <c r="B18" s="38"/>
      <c r="C18" s="38"/>
      <c r="D18" s="38"/>
      <c r="E18" s="38"/>
      <c r="F18" s="38"/>
      <c r="H18" s="5" t="s">
        <v>22</v>
      </c>
    </row>
    <row r="19" spans="1:8" ht="33" customHeight="1">
      <c r="A19" s="16" t="s">
        <v>34</v>
      </c>
      <c r="B19" s="44" t="s">
        <v>4</v>
      </c>
      <c r="C19" s="44"/>
      <c r="D19" s="44"/>
      <c r="E19" s="44"/>
      <c r="F19" s="20" t="s">
        <v>10</v>
      </c>
      <c r="G19" s="21"/>
      <c r="H19" s="5">
        <f>D5</f>
        <v>55.1</v>
      </c>
    </row>
    <row r="20" spans="1:10" ht="18" customHeight="1">
      <c r="A20" s="22">
        <v>1</v>
      </c>
      <c r="B20" s="45" t="s">
        <v>5</v>
      </c>
      <c r="C20" s="45"/>
      <c r="D20" s="45"/>
      <c r="E20" s="46"/>
      <c r="F20" s="39">
        <f>I12</f>
        <v>2644.8</v>
      </c>
      <c r="G20" s="11"/>
      <c r="H20" s="5" t="s">
        <v>23</v>
      </c>
      <c r="I20" s="5" t="s">
        <v>24</v>
      </c>
      <c r="J20" s="5" t="s">
        <v>25</v>
      </c>
    </row>
    <row r="21" spans="1:7" ht="18" customHeight="1">
      <c r="A21" s="24">
        <v>2</v>
      </c>
      <c r="B21" s="47" t="s">
        <v>41</v>
      </c>
      <c r="C21" s="47"/>
      <c r="D21" s="47"/>
      <c r="E21" s="48"/>
      <c r="F21" s="39">
        <f>D14</f>
        <v>246.33</v>
      </c>
      <c r="G21" s="11"/>
    </row>
    <row r="22" spans="1:7" ht="18" customHeight="1">
      <c r="A22" s="24">
        <v>3</v>
      </c>
      <c r="B22" s="47" t="s">
        <v>38</v>
      </c>
      <c r="C22" s="47"/>
      <c r="D22" s="47"/>
      <c r="E22" s="48"/>
      <c r="F22" s="39">
        <f>I13</f>
        <v>396.71999999999997</v>
      </c>
      <c r="G22" s="11"/>
    </row>
    <row r="23" spans="1:7" ht="24.75" customHeight="1" outlineLevel="1">
      <c r="A23" s="24">
        <v>4</v>
      </c>
      <c r="B23" s="47" t="s">
        <v>6</v>
      </c>
      <c r="C23" s="47"/>
      <c r="D23" s="47"/>
      <c r="E23" s="47"/>
      <c r="F23" s="1">
        <f>F24+F25+F26</f>
        <v>740</v>
      </c>
      <c r="G23" s="23"/>
    </row>
    <row r="24" spans="1:7" ht="22.5" customHeight="1" outlineLevel="1">
      <c r="A24" s="24" t="s">
        <v>7</v>
      </c>
      <c r="B24" s="47" t="s">
        <v>70</v>
      </c>
      <c r="C24" s="47"/>
      <c r="D24" s="47"/>
      <c r="E24" s="47"/>
      <c r="F24" s="3">
        <f>F36</f>
        <v>740</v>
      </c>
      <c r="G24" s="11"/>
    </row>
    <row r="25" spans="1:7" ht="21" customHeight="1" outlineLevel="1">
      <c r="A25" s="24" t="s">
        <v>7</v>
      </c>
      <c r="B25" s="47" t="s">
        <v>27</v>
      </c>
      <c r="C25" s="47"/>
      <c r="D25" s="47"/>
      <c r="E25" s="47"/>
      <c r="F25" s="3">
        <v>0</v>
      </c>
      <c r="G25" s="11"/>
    </row>
    <row r="26" spans="1:7" ht="18.75" customHeight="1" outlineLevel="1">
      <c r="A26" s="24" t="s">
        <v>7</v>
      </c>
      <c r="B26" s="47" t="s">
        <v>28</v>
      </c>
      <c r="C26" s="47"/>
      <c r="D26" s="47"/>
      <c r="E26" s="47"/>
      <c r="F26" s="3">
        <v>0</v>
      </c>
      <c r="G26" s="11"/>
    </row>
    <row r="27" spans="1:7" ht="17.25" customHeight="1">
      <c r="A27" s="24">
        <v>5</v>
      </c>
      <c r="B27" s="57" t="s">
        <v>39</v>
      </c>
      <c r="C27" s="57"/>
      <c r="D27" s="57"/>
      <c r="E27" s="57"/>
      <c r="F27" s="3">
        <f>D12+D13</f>
        <v>1024.8</v>
      </c>
      <c r="G27" s="11"/>
    </row>
    <row r="28" spans="1:7" s="27" customFormat="1" ht="21" customHeight="1">
      <c r="A28" s="25"/>
      <c r="B28" s="49" t="s">
        <v>8</v>
      </c>
      <c r="C28" s="49"/>
      <c r="D28" s="49"/>
      <c r="E28" s="49"/>
      <c r="F28" s="26">
        <f>F20+F21+F22+F23+F27</f>
        <v>5052.65</v>
      </c>
      <c r="G28" s="8"/>
    </row>
    <row r="30" spans="1:6" ht="18" customHeight="1">
      <c r="A30" s="35" t="s">
        <v>67</v>
      </c>
      <c r="B30" s="35"/>
      <c r="C30" s="35"/>
      <c r="D30" s="35"/>
      <c r="E30" s="35"/>
      <c r="F30" s="3">
        <f>D7+D15-F28</f>
        <v>24636.640000000007</v>
      </c>
    </row>
    <row r="31" spans="1:6" ht="20.25" customHeight="1">
      <c r="A31" s="35" t="s">
        <v>68</v>
      </c>
      <c r="B31" s="35"/>
      <c r="C31" s="35"/>
      <c r="D31" s="35"/>
      <c r="E31" s="35"/>
      <c r="F31" s="3">
        <f>F15</f>
        <v>-715.7400000000001</v>
      </c>
    </row>
    <row r="32" spans="1:6" ht="18" customHeight="1">
      <c r="A32" s="36" t="s">
        <v>44</v>
      </c>
      <c r="B32" s="36"/>
      <c r="C32" s="36"/>
      <c r="D32" s="36"/>
      <c r="E32" s="36"/>
      <c r="F32" s="3">
        <f>F30+F31</f>
        <v>23920.900000000005</v>
      </c>
    </row>
    <row r="33" ht="11.25" customHeight="1"/>
    <row r="35" spans="1:6" ht="15.75">
      <c r="A35" s="28" t="s">
        <v>17</v>
      </c>
      <c r="B35" s="28" t="s">
        <v>9</v>
      </c>
      <c r="C35" s="50" t="s">
        <v>29</v>
      </c>
      <c r="D35" s="51"/>
      <c r="E35" s="52"/>
      <c r="F35" s="28" t="s">
        <v>30</v>
      </c>
    </row>
    <row r="36" spans="1:6" ht="15.75">
      <c r="A36" s="4"/>
      <c r="B36" s="41">
        <v>43042</v>
      </c>
      <c r="C36" s="53" t="s">
        <v>71</v>
      </c>
      <c r="D36" s="54"/>
      <c r="E36" s="55"/>
      <c r="F36" s="42">
        <v>740</v>
      </c>
    </row>
    <row r="37" spans="1:6" s="27" customFormat="1" ht="15.75">
      <c r="A37" s="56" t="s">
        <v>31</v>
      </c>
      <c r="B37" s="56"/>
      <c r="C37" s="56"/>
      <c r="D37" s="56"/>
      <c r="E37" s="56"/>
      <c r="F37" s="29">
        <f>SUM(F36:F36)</f>
        <v>740</v>
      </c>
    </row>
  </sheetData>
  <sheetProtection/>
  <mergeCells count="16">
    <mergeCell ref="B28:E28"/>
    <mergeCell ref="C35:E35"/>
    <mergeCell ref="C36:E36"/>
    <mergeCell ref="A37:E37"/>
    <mergeCell ref="B22:E22"/>
    <mergeCell ref="B23:E23"/>
    <mergeCell ref="B24:E24"/>
    <mergeCell ref="B25:E25"/>
    <mergeCell ref="B26:E26"/>
    <mergeCell ref="B27:E27"/>
    <mergeCell ref="A1:F1"/>
    <mergeCell ref="A2:F2"/>
    <mergeCell ref="A17:F17"/>
    <mergeCell ref="B19:E19"/>
    <mergeCell ref="B20:E20"/>
    <mergeCell ref="B21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2">
      <selection activeCell="D8" sqref="D8"/>
    </sheetView>
  </sheetViews>
  <sheetFormatPr defaultColWidth="9.140625" defaultRowHeight="12.75" outlineLevelRow="1"/>
  <cols>
    <col min="1" max="1" width="4.421875" style="10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43" t="s">
        <v>55</v>
      </c>
      <c r="B1" s="43"/>
      <c r="C1" s="43"/>
      <c r="D1" s="43"/>
      <c r="E1" s="43"/>
      <c r="F1" s="43"/>
      <c r="G1" s="37"/>
    </row>
    <row r="2" spans="1:8" ht="33" customHeight="1">
      <c r="A2" s="43" t="s">
        <v>46</v>
      </c>
      <c r="B2" s="43"/>
      <c r="C2" s="43"/>
      <c r="D2" s="43"/>
      <c r="E2" s="43"/>
      <c r="F2" s="43"/>
      <c r="G2" s="8"/>
      <c r="H2" s="9"/>
    </row>
    <row r="3" ht="2.25" customHeight="1" hidden="1"/>
    <row r="4" spans="1:6" ht="13.5" customHeight="1" hidden="1" outlineLevel="1">
      <c r="A4" s="11" t="s">
        <v>47</v>
      </c>
      <c r="C4" s="11"/>
      <c r="D4" s="11"/>
      <c r="E4" s="11"/>
      <c r="F4" s="11"/>
    </row>
    <row r="5" spans="1:6" ht="3.75" customHeight="1" hidden="1" outlineLevel="1">
      <c r="A5" s="11" t="s">
        <v>11</v>
      </c>
      <c r="C5" s="11"/>
      <c r="D5" s="11">
        <v>55.1</v>
      </c>
      <c r="E5" s="11" t="s">
        <v>12</v>
      </c>
      <c r="F5" s="11"/>
    </row>
    <row r="6" ht="9" customHeight="1" collapsed="1">
      <c r="I6" s="31"/>
    </row>
    <row r="7" spans="1:6" ht="15.75">
      <c r="A7" s="8" t="s">
        <v>56</v>
      </c>
      <c r="C7" s="8"/>
      <c r="D7" s="12">
        <f>'2015'!F30</f>
        <v>17270.4</v>
      </c>
      <c r="E7" s="8" t="s">
        <v>42</v>
      </c>
      <c r="F7" s="8"/>
    </row>
    <row r="8" spans="1:6" ht="15.75">
      <c r="A8" s="8" t="s">
        <v>57</v>
      </c>
      <c r="C8" s="11"/>
      <c r="D8" s="13">
        <f>C15</f>
        <v>-690.9500000000002</v>
      </c>
      <c r="E8" s="11" t="s">
        <v>15</v>
      </c>
      <c r="F8" s="11"/>
    </row>
    <row r="9" spans="2:6" ht="15.75">
      <c r="B9" s="11"/>
      <c r="C9" s="11"/>
      <c r="D9" s="11"/>
      <c r="E9" s="11"/>
      <c r="F9" s="14" t="s">
        <v>16</v>
      </c>
    </row>
    <row r="10" spans="1:6" s="10" customFormat="1" ht="28.5" customHeight="1">
      <c r="A10" s="4" t="s">
        <v>17</v>
      </c>
      <c r="B10" s="15" t="s">
        <v>18</v>
      </c>
      <c r="C10" s="16" t="s">
        <v>58</v>
      </c>
      <c r="D10" s="16" t="s">
        <v>0</v>
      </c>
      <c r="E10" s="16" t="s">
        <v>20</v>
      </c>
      <c r="F10" s="16" t="s">
        <v>59</v>
      </c>
    </row>
    <row r="11" spans="1:9" s="19" customFormat="1" ht="30" customHeight="1">
      <c r="A11" s="4">
        <v>1</v>
      </c>
      <c r="B11" s="17" t="s">
        <v>1</v>
      </c>
      <c r="C11" s="34">
        <v>-591.2200000000003</v>
      </c>
      <c r="D11" s="32">
        <v>7094.64</v>
      </c>
      <c r="E11" s="32">
        <v>7094.64</v>
      </c>
      <c r="F11" s="32">
        <f>C11-D11+E11</f>
        <v>-591.2200000000003</v>
      </c>
      <c r="G11" s="5" t="s">
        <v>35</v>
      </c>
      <c r="H11" s="5">
        <v>11.17</v>
      </c>
      <c r="I11" s="31">
        <f>H11*12*H19</f>
        <v>7385.603999999999</v>
      </c>
    </row>
    <row r="12" spans="1:9" s="19" customFormat="1" ht="15.75">
      <c r="A12" s="4">
        <v>2</v>
      </c>
      <c r="B12" s="17" t="s">
        <v>2</v>
      </c>
      <c r="C12" s="34">
        <v>-57.299999999999955</v>
      </c>
      <c r="D12" s="32">
        <v>687.6</v>
      </c>
      <c r="E12" s="32">
        <v>687.6</v>
      </c>
      <c r="F12" s="32">
        <f>C12-D12+E12</f>
        <v>-57.299999999999955</v>
      </c>
      <c r="G12" s="11" t="s">
        <v>36</v>
      </c>
      <c r="H12" s="5">
        <v>4</v>
      </c>
      <c r="I12" s="30">
        <f>H12*12*H19</f>
        <v>2644.8</v>
      </c>
    </row>
    <row r="13" spans="1:9" s="19" customFormat="1" ht="29.25" customHeight="1">
      <c r="A13" s="4">
        <v>3</v>
      </c>
      <c r="B13" s="17" t="s">
        <v>37</v>
      </c>
      <c r="C13" s="34">
        <v>-28.099999999999966</v>
      </c>
      <c r="D13" s="32">
        <v>337.2</v>
      </c>
      <c r="E13" s="32">
        <v>337.2</v>
      </c>
      <c r="F13" s="32">
        <f>C13-D13+E13</f>
        <v>-28.099999999999966</v>
      </c>
      <c r="G13" s="11" t="s">
        <v>40</v>
      </c>
      <c r="H13" s="5">
        <v>0.6</v>
      </c>
      <c r="I13" s="30">
        <f>H13*12*H19</f>
        <v>396.71999999999997</v>
      </c>
    </row>
    <row r="14" spans="1:8" s="19" customFormat="1" ht="30" customHeight="1">
      <c r="A14" s="4">
        <v>4</v>
      </c>
      <c r="B14" s="17" t="s">
        <v>41</v>
      </c>
      <c r="C14" s="34">
        <v>-14.330000000000013</v>
      </c>
      <c r="D14" s="32">
        <v>171.96</v>
      </c>
      <c r="E14" s="32">
        <v>171.96</v>
      </c>
      <c r="F14" s="32">
        <f>C14-D14+E14</f>
        <v>-14.330000000000013</v>
      </c>
      <c r="G14" s="18"/>
      <c r="H14" s="18"/>
    </row>
    <row r="15" spans="1:6" ht="19.5" customHeight="1">
      <c r="A15" s="4"/>
      <c r="B15" s="17" t="s">
        <v>3</v>
      </c>
      <c r="C15" s="33">
        <f>SUM(C11:C14)</f>
        <v>-690.9500000000002</v>
      </c>
      <c r="D15" s="33">
        <f>SUM(D11:D14)</f>
        <v>8291.4</v>
      </c>
      <c r="E15" s="33">
        <f>SUM(E11:E14)</f>
        <v>8291.4</v>
      </c>
      <c r="F15" s="33">
        <f>SUM(F11:F14)</f>
        <v>-690.9500000000002</v>
      </c>
    </row>
    <row r="16" ht="11.25" customHeight="1"/>
    <row r="17" spans="1:6" ht="15.75">
      <c r="A17" s="43" t="s">
        <v>21</v>
      </c>
      <c r="B17" s="43"/>
      <c r="C17" s="43"/>
      <c r="D17" s="43"/>
      <c r="E17" s="43"/>
      <c r="F17" s="43"/>
    </row>
    <row r="18" spans="1:8" ht="15.75">
      <c r="A18" s="37"/>
      <c r="B18" s="37"/>
      <c r="C18" s="37"/>
      <c r="D18" s="37"/>
      <c r="E18" s="37"/>
      <c r="F18" s="37"/>
      <c r="H18" s="5" t="s">
        <v>22</v>
      </c>
    </row>
    <row r="19" spans="1:8" ht="33" customHeight="1">
      <c r="A19" s="16" t="s">
        <v>34</v>
      </c>
      <c r="B19" s="44" t="s">
        <v>4</v>
      </c>
      <c r="C19" s="44"/>
      <c r="D19" s="44"/>
      <c r="E19" s="44"/>
      <c r="F19" s="20" t="s">
        <v>10</v>
      </c>
      <c r="G19" s="21"/>
      <c r="H19" s="5">
        <f>D5</f>
        <v>55.1</v>
      </c>
    </row>
    <row r="20" spans="1:10" ht="18" customHeight="1">
      <c r="A20" s="22">
        <v>1</v>
      </c>
      <c r="B20" s="45" t="s">
        <v>5</v>
      </c>
      <c r="C20" s="45"/>
      <c r="D20" s="45"/>
      <c r="E20" s="46"/>
      <c r="F20" s="39">
        <f>I12</f>
        <v>2644.8</v>
      </c>
      <c r="G20" s="11"/>
      <c r="H20" s="5" t="s">
        <v>23</v>
      </c>
      <c r="I20" s="5" t="s">
        <v>24</v>
      </c>
      <c r="J20" s="5" t="s">
        <v>25</v>
      </c>
    </row>
    <row r="21" spans="1:7" ht="18" customHeight="1">
      <c r="A21" s="24">
        <v>2</v>
      </c>
      <c r="B21" s="47" t="s">
        <v>41</v>
      </c>
      <c r="C21" s="47"/>
      <c r="D21" s="47"/>
      <c r="E21" s="48"/>
      <c r="F21" s="39">
        <f>D14</f>
        <v>171.96</v>
      </c>
      <c r="G21" s="11"/>
    </row>
    <row r="22" spans="1:7" ht="18" customHeight="1">
      <c r="A22" s="24">
        <v>3</v>
      </c>
      <c r="B22" s="47" t="s">
        <v>38</v>
      </c>
      <c r="C22" s="47"/>
      <c r="D22" s="47"/>
      <c r="E22" s="48"/>
      <c r="F22" s="39">
        <f>I13</f>
        <v>396.71999999999997</v>
      </c>
      <c r="G22" s="11"/>
    </row>
    <row r="23" spans="1:7" ht="18" customHeight="1" hidden="1" outlineLevel="1">
      <c r="A23" s="24">
        <v>4</v>
      </c>
      <c r="B23" s="47" t="s">
        <v>6</v>
      </c>
      <c r="C23" s="47"/>
      <c r="D23" s="47"/>
      <c r="E23" s="47"/>
      <c r="F23" s="1">
        <f>F24+F25+F26</f>
        <v>0</v>
      </c>
      <c r="G23" s="23"/>
    </row>
    <row r="24" spans="1:7" ht="16.5" customHeight="1" hidden="1" outlineLevel="1">
      <c r="A24" s="24" t="s">
        <v>7</v>
      </c>
      <c r="B24" s="47" t="s">
        <v>26</v>
      </c>
      <c r="C24" s="47"/>
      <c r="D24" s="47"/>
      <c r="E24" s="47"/>
      <c r="F24" s="3">
        <v>0</v>
      </c>
      <c r="G24" s="11"/>
    </row>
    <row r="25" spans="1:7" ht="16.5" customHeight="1" hidden="1" outlineLevel="1">
      <c r="A25" s="24" t="s">
        <v>7</v>
      </c>
      <c r="B25" s="47" t="s">
        <v>27</v>
      </c>
      <c r="C25" s="47"/>
      <c r="D25" s="47"/>
      <c r="E25" s="47"/>
      <c r="F25" s="3">
        <v>0</v>
      </c>
      <c r="G25" s="11"/>
    </row>
    <row r="26" spans="1:7" ht="16.5" customHeight="1" hidden="1" outlineLevel="1">
      <c r="A26" s="24" t="s">
        <v>7</v>
      </c>
      <c r="B26" s="47" t="s">
        <v>28</v>
      </c>
      <c r="C26" s="47"/>
      <c r="D26" s="47"/>
      <c r="E26" s="47"/>
      <c r="F26" s="3">
        <v>0</v>
      </c>
      <c r="G26" s="11"/>
    </row>
    <row r="27" spans="1:7" ht="17.25" customHeight="1" collapsed="1">
      <c r="A27" s="24">
        <v>4</v>
      </c>
      <c r="B27" s="57" t="s">
        <v>39</v>
      </c>
      <c r="C27" s="57"/>
      <c r="D27" s="57"/>
      <c r="E27" s="57"/>
      <c r="F27" s="3">
        <f>D12+D13</f>
        <v>1024.8</v>
      </c>
      <c r="G27" s="11"/>
    </row>
    <row r="28" spans="1:7" s="27" customFormat="1" ht="21" customHeight="1">
      <c r="A28" s="25"/>
      <c r="B28" s="49" t="s">
        <v>8</v>
      </c>
      <c r="C28" s="49"/>
      <c r="D28" s="49"/>
      <c r="E28" s="49"/>
      <c r="F28" s="26">
        <f>F20+F21+F22+F23+F27</f>
        <v>4238.28</v>
      </c>
      <c r="G28" s="8"/>
    </row>
    <row r="30" spans="1:6" ht="18" customHeight="1">
      <c r="A30" s="35" t="s">
        <v>60</v>
      </c>
      <c r="B30" s="35"/>
      <c r="C30" s="35"/>
      <c r="D30" s="35"/>
      <c r="E30" s="35"/>
      <c r="F30" s="3">
        <f>D7+D15-F28</f>
        <v>21323.520000000004</v>
      </c>
    </row>
    <row r="31" spans="1:6" ht="20.25" customHeight="1">
      <c r="A31" s="35" t="s">
        <v>61</v>
      </c>
      <c r="B31" s="35"/>
      <c r="C31" s="35"/>
      <c r="D31" s="35"/>
      <c r="E31" s="35"/>
      <c r="F31" s="3">
        <f>F15</f>
        <v>-690.9500000000002</v>
      </c>
    </row>
    <row r="32" spans="1:6" ht="18" customHeight="1">
      <c r="A32" s="36" t="s">
        <v>44</v>
      </c>
      <c r="B32" s="36"/>
      <c r="C32" s="36"/>
      <c r="D32" s="36"/>
      <c r="E32" s="36"/>
      <c r="F32" s="3">
        <f>F30+F31</f>
        <v>20632.570000000003</v>
      </c>
    </row>
    <row r="33" ht="11.25" customHeight="1"/>
    <row r="35" spans="1:6" ht="15.75">
      <c r="A35" s="28" t="s">
        <v>17</v>
      </c>
      <c r="B35" s="28" t="s">
        <v>9</v>
      </c>
      <c r="C35" s="50" t="s">
        <v>29</v>
      </c>
      <c r="D35" s="51"/>
      <c r="E35" s="52"/>
      <c r="F35" s="28" t="s">
        <v>30</v>
      </c>
    </row>
    <row r="36" spans="1:6" ht="15.75">
      <c r="A36" s="4"/>
      <c r="B36" s="6"/>
      <c r="C36" s="58"/>
      <c r="D36" s="59"/>
      <c r="E36" s="60"/>
      <c r="F36" s="7"/>
    </row>
    <row r="37" spans="1:6" s="27" customFormat="1" ht="15.75">
      <c r="A37" s="56" t="s">
        <v>31</v>
      </c>
      <c r="B37" s="56"/>
      <c r="C37" s="56"/>
      <c r="D37" s="56"/>
      <c r="E37" s="56"/>
      <c r="F37" s="29">
        <f>SUM(F36:F36)</f>
        <v>0</v>
      </c>
    </row>
  </sheetData>
  <sheetProtection/>
  <mergeCells count="16">
    <mergeCell ref="A1:F1"/>
    <mergeCell ref="A2:F2"/>
    <mergeCell ref="A17:F17"/>
    <mergeCell ref="B19:E19"/>
    <mergeCell ref="B20:E20"/>
    <mergeCell ref="B21:E21"/>
    <mergeCell ref="B28:E28"/>
    <mergeCell ref="C35:E35"/>
    <mergeCell ref="C36:E36"/>
    <mergeCell ref="A37:E37"/>
    <mergeCell ref="B22:E22"/>
    <mergeCell ref="B23:E23"/>
    <mergeCell ref="B24:E24"/>
    <mergeCell ref="B25:E25"/>
    <mergeCell ref="B26:E26"/>
    <mergeCell ref="B27:E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7"/>
  <sheetViews>
    <sheetView view="pageBreakPreview" zoomScaleSheetLayoutView="100" zoomScalePageLayoutView="0" workbookViewId="0" topLeftCell="A15">
      <selection activeCell="D8" sqref="D8"/>
    </sheetView>
  </sheetViews>
  <sheetFormatPr defaultColWidth="9.140625" defaultRowHeight="12.75" outlineLevelRow="1"/>
  <cols>
    <col min="1" max="1" width="4.421875" style="10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43" t="s">
        <v>32</v>
      </c>
      <c r="B1" s="43"/>
      <c r="C1" s="43"/>
      <c r="D1" s="43"/>
      <c r="E1" s="43"/>
      <c r="F1" s="43"/>
      <c r="G1" s="37"/>
    </row>
    <row r="2" spans="1:8" ht="33" customHeight="1">
      <c r="A2" s="43" t="s">
        <v>46</v>
      </c>
      <c r="B2" s="43"/>
      <c r="C2" s="43"/>
      <c r="D2" s="43"/>
      <c r="E2" s="43"/>
      <c r="F2" s="43"/>
      <c r="G2" s="8"/>
      <c r="H2" s="9"/>
    </row>
    <row r="3" ht="2.25" customHeight="1" hidden="1"/>
    <row r="4" spans="1:6" ht="13.5" customHeight="1" hidden="1" outlineLevel="1">
      <c r="A4" s="11" t="s">
        <v>47</v>
      </c>
      <c r="C4" s="11"/>
      <c r="D4" s="11"/>
      <c r="E4" s="11"/>
      <c r="F4" s="11"/>
    </row>
    <row r="5" spans="1:6" ht="3.75" customHeight="1" hidden="1" outlineLevel="1">
      <c r="A5" s="11" t="s">
        <v>11</v>
      </c>
      <c r="C5" s="11"/>
      <c r="D5" s="11">
        <v>55.1</v>
      </c>
      <c r="E5" s="11" t="s">
        <v>12</v>
      </c>
      <c r="F5" s="11"/>
    </row>
    <row r="6" ht="9" customHeight="1" collapsed="1">
      <c r="I6" s="31"/>
    </row>
    <row r="7" spans="1:6" ht="15.75">
      <c r="A7" s="8" t="s">
        <v>13</v>
      </c>
      <c r="C7" s="8"/>
      <c r="D7" s="12">
        <f>'2014'!F30</f>
        <v>13217.279999999999</v>
      </c>
      <c r="E7" s="8" t="s">
        <v>42</v>
      </c>
      <c r="F7" s="8"/>
    </row>
    <row r="8" spans="1:6" ht="15.75">
      <c r="A8" s="8" t="s">
        <v>14</v>
      </c>
      <c r="C8" s="11"/>
      <c r="D8" s="13">
        <f>C15</f>
        <v>-690.9500000000002</v>
      </c>
      <c r="E8" s="11" t="s">
        <v>15</v>
      </c>
      <c r="F8" s="11"/>
    </row>
    <row r="9" spans="2:6" ht="15.75">
      <c r="B9" s="11"/>
      <c r="C9" s="11"/>
      <c r="D9" s="11"/>
      <c r="E9" s="11"/>
      <c r="F9" s="14" t="s">
        <v>16</v>
      </c>
    </row>
    <row r="10" spans="1:6" s="10" customFormat="1" ht="28.5" customHeight="1">
      <c r="A10" s="4" t="s">
        <v>17</v>
      </c>
      <c r="B10" s="15" t="s">
        <v>18</v>
      </c>
      <c r="C10" s="16" t="s">
        <v>19</v>
      </c>
      <c r="D10" s="16" t="s">
        <v>0</v>
      </c>
      <c r="E10" s="16" t="s">
        <v>20</v>
      </c>
      <c r="F10" s="16" t="s">
        <v>33</v>
      </c>
    </row>
    <row r="11" spans="1:9" s="19" customFormat="1" ht="30" customHeight="1">
      <c r="A11" s="4">
        <v>1</v>
      </c>
      <c r="B11" s="17" t="s">
        <v>1</v>
      </c>
      <c r="C11" s="34">
        <v>-591.2200000000003</v>
      </c>
      <c r="D11" s="32">
        <v>7094.64</v>
      </c>
      <c r="E11" s="32">
        <v>7094.64</v>
      </c>
      <c r="F11" s="32">
        <f>C11-D11+E11</f>
        <v>-591.2200000000003</v>
      </c>
      <c r="G11" s="5" t="s">
        <v>35</v>
      </c>
      <c r="H11" s="5">
        <v>11.17</v>
      </c>
      <c r="I11" s="31">
        <f>H11*12*H19</f>
        <v>7385.603999999999</v>
      </c>
    </row>
    <row r="12" spans="1:9" s="19" customFormat="1" ht="15.75">
      <c r="A12" s="4">
        <v>2</v>
      </c>
      <c r="B12" s="17" t="s">
        <v>2</v>
      </c>
      <c r="C12" s="34">
        <v>-57.299999999999955</v>
      </c>
      <c r="D12" s="32">
        <v>687.6</v>
      </c>
      <c r="E12" s="32">
        <v>687.6</v>
      </c>
      <c r="F12" s="32">
        <f>C12-D12+E12</f>
        <v>-57.299999999999955</v>
      </c>
      <c r="G12" s="11" t="s">
        <v>36</v>
      </c>
      <c r="H12" s="5">
        <v>4</v>
      </c>
      <c r="I12" s="30">
        <f>H12*12*H19</f>
        <v>2644.8</v>
      </c>
    </row>
    <row r="13" spans="1:9" s="19" customFormat="1" ht="29.25" customHeight="1">
      <c r="A13" s="4">
        <v>3</v>
      </c>
      <c r="B13" s="17" t="s">
        <v>37</v>
      </c>
      <c r="C13" s="34">
        <v>-28.099999999999966</v>
      </c>
      <c r="D13" s="32">
        <v>337.2</v>
      </c>
      <c r="E13" s="32">
        <v>337.2</v>
      </c>
      <c r="F13" s="32">
        <f>C13-D13+E13</f>
        <v>-28.099999999999966</v>
      </c>
      <c r="G13" s="11" t="s">
        <v>40</v>
      </c>
      <c r="H13" s="5">
        <v>0.6</v>
      </c>
      <c r="I13" s="30">
        <f>H13*12*H19</f>
        <v>396.71999999999997</v>
      </c>
    </row>
    <row r="14" spans="1:8" s="19" customFormat="1" ht="30" customHeight="1">
      <c r="A14" s="4">
        <v>4</v>
      </c>
      <c r="B14" s="17" t="s">
        <v>41</v>
      </c>
      <c r="C14" s="34">
        <v>-14.330000000000013</v>
      </c>
      <c r="D14" s="32">
        <v>171.96</v>
      </c>
      <c r="E14" s="32">
        <v>171.96</v>
      </c>
      <c r="F14" s="32">
        <f>C14-D14+E14</f>
        <v>-14.330000000000013</v>
      </c>
      <c r="G14" s="18"/>
      <c r="H14" s="18"/>
    </row>
    <row r="15" spans="1:6" ht="19.5" customHeight="1">
      <c r="A15" s="4"/>
      <c r="B15" s="17" t="s">
        <v>3</v>
      </c>
      <c r="C15" s="33">
        <f>SUM(C11:C14)</f>
        <v>-690.9500000000002</v>
      </c>
      <c r="D15" s="33">
        <f>SUM(D11:D14)</f>
        <v>8291.4</v>
      </c>
      <c r="E15" s="33">
        <f>SUM(E11:E14)</f>
        <v>8291.4</v>
      </c>
      <c r="F15" s="33">
        <f>SUM(F11:F14)</f>
        <v>-690.9500000000002</v>
      </c>
    </row>
    <row r="16" ht="11.25" customHeight="1"/>
    <row r="17" spans="1:6" ht="15.75">
      <c r="A17" s="43" t="s">
        <v>21</v>
      </c>
      <c r="B17" s="43"/>
      <c r="C17" s="43"/>
      <c r="D17" s="43"/>
      <c r="E17" s="43"/>
      <c r="F17" s="43"/>
    </row>
    <row r="18" spans="1:8" ht="15.75">
      <c r="A18" s="37"/>
      <c r="B18" s="37"/>
      <c r="C18" s="37"/>
      <c r="D18" s="37"/>
      <c r="E18" s="37"/>
      <c r="F18" s="37"/>
      <c r="H18" s="5" t="s">
        <v>22</v>
      </c>
    </row>
    <row r="19" spans="1:8" ht="33" customHeight="1">
      <c r="A19" s="16" t="s">
        <v>34</v>
      </c>
      <c r="B19" s="44" t="s">
        <v>4</v>
      </c>
      <c r="C19" s="44"/>
      <c r="D19" s="44"/>
      <c r="E19" s="44"/>
      <c r="F19" s="20" t="s">
        <v>10</v>
      </c>
      <c r="G19" s="21"/>
      <c r="H19" s="5">
        <f>D5</f>
        <v>55.1</v>
      </c>
    </row>
    <row r="20" spans="1:10" ht="18" customHeight="1">
      <c r="A20" s="22">
        <v>1</v>
      </c>
      <c r="B20" s="45" t="s">
        <v>5</v>
      </c>
      <c r="C20" s="45"/>
      <c r="D20" s="45"/>
      <c r="E20" s="45"/>
      <c r="F20" s="1">
        <f>I12</f>
        <v>2644.8</v>
      </c>
      <c r="G20" s="23"/>
      <c r="H20" s="5" t="s">
        <v>23</v>
      </c>
      <c r="I20" s="5" t="s">
        <v>24</v>
      </c>
      <c r="J20" s="5" t="s">
        <v>25</v>
      </c>
    </row>
    <row r="21" spans="1:7" ht="18" customHeight="1">
      <c r="A21" s="24">
        <v>2</v>
      </c>
      <c r="B21" s="47" t="s">
        <v>41</v>
      </c>
      <c r="C21" s="47"/>
      <c r="D21" s="47"/>
      <c r="E21" s="47"/>
      <c r="F21" s="2">
        <f>D14</f>
        <v>171.96</v>
      </c>
      <c r="G21" s="23"/>
    </row>
    <row r="22" spans="1:7" ht="18" customHeight="1">
      <c r="A22" s="24">
        <v>3</v>
      </c>
      <c r="B22" s="47" t="s">
        <v>38</v>
      </c>
      <c r="C22" s="47"/>
      <c r="D22" s="47"/>
      <c r="E22" s="47"/>
      <c r="F22" s="2">
        <f>I13</f>
        <v>396.71999999999997</v>
      </c>
      <c r="G22" s="23"/>
    </row>
    <row r="23" spans="1:7" ht="18" customHeight="1" hidden="1" outlineLevel="1">
      <c r="A23" s="24">
        <v>4</v>
      </c>
      <c r="B23" s="47" t="s">
        <v>6</v>
      </c>
      <c r="C23" s="47"/>
      <c r="D23" s="47"/>
      <c r="E23" s="47"/>
      <c r="F23" s="2">
        <f>F24+F25+F26</f>
        <v>0</v>
      </c>
      <c r="G23" s="23"/>
    </row>
    <row r="24" spans="1:7" ht="16.5" customHeight="1" hidden="1" outlineLevel="1">
      <c r="A24" s="24" t="s">
        <v>7</v>
      </c>
      <c r="B24" s="47" t="s">
        <v>26</v>
      </c>
      <c r="C24" s="47"/>
      <c r="D24" s="47"/>
      <c r="E24" s="47"/>
      <c r="F24" s="3">
        <v>0</v>
      </c>
      <c r="G24" s="11"/>
    </row>
    <row r="25" spans="1:7" ht="16.5" customHeight="1" hidden="1" outlineLevel="1">
      <c r="A25" s="24" t="s">
        <v>7</v>
      </c>
      <c r="B25" s="47" t="s">
        <v>27</v>
      </c>
      <c r="C25" s="47"/>
      <c r="D25" s="47"/>
      <c r="E25" s="47"/>
      <c r="F25" s="3">
        <v>0</v>
      </c>
      <c r="G25" s="11"/>
    </row>
    <row r="26" spans="1:7" ht="16.5" customHeight="1" hidden="1" outlineLevel="1">
      <c r="A26" s="24" t="s">
        <v>7</v>
      </c>
      <c r="B26" s="47" t="s">
        <v>28</v>
      </c>
      <c r="C26" s="47"/>
      <c r="D26" s="47"/>
      <c r="E26" s="47"/>
      <c r="F26" s="3">
        <v>0</v>
      </c>
      <c r="G26" s="11"/>
    </row>
    <row r="27" spans="1:7" ht="17.25" customHeight="1" collapsed="1">
      <c r="A27" s="24">
        <v>4</v>
      </c>
      <c r="B27" s="57" t="s">
        <v>39</v>
      </c>
      <c r="C27" s="57"/>
      <c r="D27" s="57"/>
      <c r="E27" s="57"/>
      <c r="F27" s="3">
        <f>D12+D13</f>
        <v>1024.8</v>
      </c>
      <c r="G27" s="11"/>
    </row>
    <row r="28" spans="1:7" s="27" customFormat="1" ht="21" customHeight="1">
      <c r="A28" s="25"/>
      <c r="B28" s="49" t="s">
        <v>8</v>
      </c>
      <c r="C28" s="49"/>
      <c r="D28" s="49"/>
      <c r="E28" s="49"/>
      <c r="F28" s="26">
        <f>F20+F21+F22+F23+F27</f>
        <v>4238.28</v>
      </c>
      <c r="G28" s="8"/>
    </row>
    <row r="30" spans="1:6" ht="18" customHeight="1">
      <c r="A30" s="35" t="s">
        <v>45</v>
      </c>
      <c r="B30" s="35"/>
      <c r="C30" s="35"/>
      <c r="D30" s="35"/>
      <c r="E30" s="35"/>
      <c r="F30" s="3">
        <f>D7+D15-F28</f>
        <v>17270.4</v>
      </c>
    </row>
    <row r="31" spans="1:6" ht="20.25" customHeight="1">
      <c r="A31" s="35" t="s">
        <v>43</v>
      </c>
      <c r="B31" s="35"/>
      <c r="C31" s="35"/>
      <c r="D31" s="35"/>
      <c r="E31" s="35"/>
      <c r="F31" s="3">
        <f>F15</f>
        <v>-690.9500000000002</v>
      </c>
    </row>
    <row r="32" spans="1:6" ht="18" customHeight="1">
      <c r="A32" s="36" t="s">
        <v>44</v>
      </c>
      <c r="B32" s="36"/>
      <c r="C32" s="36"/>
      <c r="D32" s="36"/>
      <c r="E32" s="36"/>
      <c r="F32" s="3">
        <f>F30+F31</f>
        <v>16579.45</v>
      </c>
    </row>
    <row r="33" ht="11.25" customHeight="1"/>
    <row r="35" spans="1:6" ht="15.75">
      <c r="A35" s="28" t="s">
        <v>17</v>
      </c>
      <c r="B35" s="28" t="s">
        <v>9</v>
      </c>
      <c r="C35" s="50" t="s">
        <v>29</v>
      </c>
      <c r="D35" s="51"/>
      <c r="E35" s="52"/>
      <c r="F35" s="28" t="s">
        <v>30</v>
      </c>
    </row>
    <row r="36" spans="1:6" ht="15.75">
      <c r="A36" s="4"/>
      <c r="B36" s="6"/>
      <c r="C36" s="58"/>
      <c r="D36" s="59"/>
      <c r="E36" s="60"/>
      <c r="F36" s="7"/>
    </row>
    <row r="37" spans="1:6" s="27" customFormat="1" ht="15.75">
      <c r="A37" s="56" t="s">
        <v>31</v>
      </c>
      <c r="B37" s="56"/>
      <c r="C37" s="56"/>
      <c r="D37" s="56"/>
      <c r="E37" s="56"/>
      <c r="F37" s="29">
        <f>SUM(F36:F36)</f>
        <v>0</v>
      </c>
    </row>
  </sheetData>
  <sheetProtection selectLockedCells="1" selectUnlockedCells="1"/>
  <mergeCells count="16">
    <mergeCell ref="A1:F1"/>
    <mergeCell ref="A2:F2"/>
    <mergeCell ref="A17:F17"/>
    <mergeCell ref="B19:E19"/>
    <mergeCell ref="B20:E20"/>
    <mergeCell ref="B21:E21"/>
    <mergeCell ref="C35:E35"/>
    <mergeCell ref="C36:E36"/>
    <mergeCell ref="A37:E37"/>
    <mergeCell ref="B28:E28"/>
    <mergeCell ref="B22:E22"/>
    <mergeCell ref="B23:E23"/>
    <mergeCell ref="B24:E24"/>
    <mergeCell ref="B25:E25"/>
    <mergeCell ref="B26:E26"/>
    <mergeCell ref="B27:E27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2">
      <selection activeCell="F30" sqref="F30"/>
    </sheetView>
  </sheetViews>
  <sheetFormatPr defaultColWidth="9.140625" defaultRowHeight="12.75" outlineLevelRow="1"/>
  <cols>
    <col min="1" max="1" width="4.421875" style="10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43" t="s">
        <v>48</v>
      </c>
      <c r="B1" s="43"/>
      <c r="C1" s="43"/>
      <c r="D1" s="43"/>
      <c r="E1" s="43"/>
      <c r="F1" s="43"/>
      <c r="G1" s="37"/>
    </row>
    <row r="2" spans="1:8" ht="33" customHeight="1">
      <c r="A2" s="43" t="s">
        <v>46</v>
      </c>
      <c r="B2" s="43"/>
      <c r="C2" s="43"/>
      <c r="D2" s="43"/>
      <c r="E2" s="43"/>
      <c r="F2" s="43"/>
      <c r="G2" s="8"/>
      <c r="H2" s="9"/>
    </row>
    <row r="3" ht="2.25" customHeight="1" hidden="1"/>
    <row r="4" spans="1:6" ht="18" customHeight="1" hidden="1" outlineLevel="1">
      <c r="A4" s="11" t="s">
        <v>47</v>
      </c>
      <c r="C4" s="11"/>
      <c r="D4" s="11"/>
      <c r="E4" s="11"/>
      <c r="F4" s="11"/>
    </row>
    <row r="5" spans="1:6" ht="17.25" customHeight="1" outlineLevel="1">
      <c r="A5" s="11" t="s">
        <v>11</v>
      </c>
      <c r="C5" s="11"/>
      <c r="D5" s="11">
        <v>55.1</v>
      </c>
      <c r="E5" s="11" t="s">
        <v>12</v>
      </c>
      <c r="F5" s="11"/>
    </row>
    <row r="6" ht="9" customHeight="1">
      <c r="I6" s="31"/>
    </row>
    <row r="7" spans="1:6" ht="15.75">
      <c r="A7" s="8" t="s">
        <v>49</v>
      </c>
      <c r="C7" s="8"/>
      <c r="D7" s="12">
        <v>9164.16</v>
      </c>
      <c r="E7" s="8" t="s">
        <v>42</v>
      </c>
      <c r="F7" s="8"/>
    </row>
    <row r="8" spans="1:6" ht="15.75">
      <c r="A8" s="8" t="s">
        <v>50</v>
      </c>
      <c r="C8" s="11"/>
      <c r="D8" s="13">
        <f>C15</f>
        <v>-713</v>
      </c>
      <c r="E8" s="11" t="s">
        <v>15</v>
      </c>
      <c r="F8" s="11"/>
    </row>
    <row r="9" spans="2:6" ht="15.75">
      <c r="B9" s="11"/>
      <c r="C9" s="11"/>
      <c r="D9" s="11"/>
      <c r="E9" s="11"/>
      <c r="F9" s="14" t="s">
        <v>16</v>
      </c>
    </row>
    <row r="10" spans="1:6" s="10" customFormat="1" ht="28.5" customHeight="1">
      <c r="A10" s="4" t="s">
        <v>17</v>
      </c>
      <c r="B10" s="15" t="s">
        <v>18</v>
      </c>
      <c r="C10" s="16" t="s">
        <v>51</v>
      </c>
      <c r="D10" s="16" t="s">
        <v>0</v>
      </c>
      <c r="E10" s="16" t="s">
        <v>20</v>
      </c>
      <c r="F10" s="16" t="s">
        <v>52</v>
      </c>
    </row>
    <row r="11" spans="1:9" s="19" customFormat="1" ht="30" customHeight="1">
      <c r="A11" s="4">
        <v>1</v>
      </c>
      <c r="B11" s="17" t="s">
        <v>1</v>
      </c>
      <c r="C11" s="34">
        <v>-591.22</v>
      </c>
      <c r="D11" s="32">
        <v>7094.64</v>
      </c>
      <c r="E11" s="32">
        <v>7094.64</v>
      </c>
      <c r="F11" s="32">
        <f>C11-D11+E11</f>
        <v>-591.2200000000003</v>
      </c>
      <c r="G11" s="5" t="s">
        <v>35</v>
      </c>
      <c r="H11" s="5">
        <v>11.17</v>
      </c>
      <c r="I11" s="31">
        <f>H11*12*H19</f>
        <v>7385.603999999999</v>
      </c>
    </row>
    <row r="12" spans="1:9" s="19" customFormat="1" ht="15.75">
      <c r="A12" s="4">
        <v>2</v>
      </c>
      <c r="B12" s="17" t="s">
        <v>2</v>
      </c>
      <c r="C12" s="34">
        <v>-57.3</v>
      </c>
      <c r="D12" s="32">
        <v>687.6</v>
      </c>
      <c r="E12" s="32">
        <v>687.6</v>
      </c>
      <c r="F12" s="32">
        <f>C12-D12+E12</f>
        <v>-57.299999999999955</v>
      </c>
      <c r="G12" s="11" t="s">
        <v>36</v>
      </c>
      <c r="H12" s="5">
        <v>4</v>
      </c>
      <c r="I12" s="30">
        <f>H12*12*H19</f>
        <v>2644.8</v>
      </c>
    </row>
    <row r="13" spans="1:9" s="19" customFormat="1" ht="29.25" customHeight="1">
      <c r="A13" s="4">
        <v>3</v>
      </c>
      <c r="B13" s="17" t="s">
        <v>37</v>
      </c>
      <c r="C13" s="34">
        <v>-50.15</v>
      </c>
      <c r="D13" s="32">
        <v>337.2</v>
      </c>
      <c r="E13" s="32">
        <v>359.25</v>
      </c>
      <c r="F13" s="32">
        <f>C13-D13+E13</f>
        <v>-28.099999999999966</v>
      </c>
      <c r="G13" s="11" t="s">
        <v>40</v>
      </c>
      <c r="H13" s="5">
        <v>0.6</v>
      </c>
      <c r="I13" s="30">
        <f>H13*12*H19</f>
        <v>396.71999999999997</v>
      </c>
    </row>
    <row r="14" spans="1:8" s="19" customFormat="1" ht="30" customHeight="1">
      <c r="A14" s="4">
        <v>4</v>
      </c>
      <c r="B14" s="17" t="s">
        <v>41</v>
      </c>
      <c r="C14" s="34">
        <v>-14.33</v>
      </c>
      <c r="D14" s="32">
        <v>171.96</v>
      </c>
      <c r="E14" s="32">
        <v>171.96</v>
      </c>
      <c r="F14" s="32">
        <f>C14-D14+E14</f>
        <v>-14.330000000000013</v>
      </c>
      <c r="G14" s="18"/>
      <c r="H14" s="18"/>
    </row>
    <row r="15" spans="1:6" ht="19.5" customHeight="1">
      <c r="A15" s="4"/>
      <c r="B15" s="17" t="s">
        <v>3</v>
      </c>
      <c r="C15" s="33">
        <f>SUM(C11:C14)</f>
        <v>-713</v>
      </c>
      <c r="D15" s="33">
        <f>SUM(D11:D14)</f>
        <v>8291.4</v>
      </c>
      <c r="E15" s="33">
        <f>SUM(E11:E14)</f>
        <v>8313.45</v>
      </c>
      <c r="F15" s="33">
        <f>SUM(F11:F14)</f>
        <v>-690.9500000000002</v>
      </c>
    </row>
    <row r="16" ht="11.25" customHeight="1"/>
    <row r="17" spans="1:6" ht="15.75">
      <c r="A17" s="43" t="s">
        <v>21</v>
      </c>
      <c r="B17" s="43"/>
      <c r="C17" s="43"/>
      <c r="D17" s="43"/>
      <c r="E17" s="43"/>
      <c r="F17" s="43"/>
    </row>
    <row r="18" spans="1:8" ht="15.75">
      <c r="A18" s="37"/>
      <c r="B18" s="37"/>
      <c r="C18" s="37"/>
      <c r="D18" s="37"/>
      <c r="E18" s="37"/>
      <c r="F18" s="37"/>
      <c r="H18" s="5" t="s">
        <v>22</v>
      </c>
    </row>
    <row r="19" spans="1:8" ht="33" customHeight="1">
      <c r="A19" s="16" t="s">
        <v>34</v>
      </c>
      <c r="B19" s="44" t="s">
        <v>4</v>
      </c>
      <c r="C19" s="44"/>
      <c r="D19" s="44"/>
      <c r="E19" s="44"/>
      <c r="F19" s="20" t="s">
        <v>10</v>
      </c>
      <c r="G19" s="21"/>
      <c r="H19" s="5">
        <f>D5</f>
        <v>55.1</v>
      </c>
    </row>
    <row r="20" spans="1:10" ht="18" customHeight="1">
      <c r="A20" s="22">
        <v>1</v>
      </c>
      <c r="B20" s="45" t="s">
        <v>5</v>
      </c>
      <c r="C20" s="45"/>
      <c r="D20" s="45"/>
      <c r="E20" s="45"/>
      <c r="F20" s="1">
        <f>I12</f>
        <v>2644.8</v>
      </c>
      <c r="G20" s="23"/>
      <c r="H20" s="5" t="s">
        <v>23</v>
      </c>
      <c r="I20" s="5" t="s">
        <v>24</v>
      </c>
      <c r="J20" s="5" t="s">
        <v>25</v>
      </c>
    </row>
    <row r="21" spans="1:7" ht="18" customHeight="1">
      <c r="A21" s="24">
        <v>2</v>
      </c>
      <c r="B21" s="47" t="s">
        <v>41</v>
      </c>
      <c r="C21" s="47"/>
      <c r="D21" s="47"/>
      <c r="E21" s="47"/>
      <c r="F21" s="2">
        <f>D14</f>
        <v>171.96</v>
      </c>
      <c r="G21" s="23"/>
    </row>
    <row r="22" spans="1:7" ht="18" customHeight="1">
      <c r="A22" s="24">
        <v>3</v>
      </c>
      <c r="B22" s="47" t="s">
        <v>38</v>
      </c>
      <c r="C22" s="47"/>
      <c r="D22" s="47"/>
      <c r="E22" s="47"/>
      <c r="F22" s="2">
        <f>I13</f>
        <v>396.71999999999997</v>
      </c>
      <c r="G22" s="23"/>
    </row>
    <row r="23" spans="1:7" ht="18" customHeight="1" hidden="1" outlineLevel="1">
      <c r="A23" s="24">
        <v>4</v>
      </c>
      <c r="B23" s="47" t="s">
        <v>6</v>
      </c>
      <c r="C23" s="47"/>
      <c r="D23" s="47"/>
      <c r="E23" s="47"/>
      <c r="F23" s="2">
        <f>F24+F25+F26</f>
        <v>0</v>
      </c>
      <c r="G23" s="23"/>
    </row>
    <row r="24" spans="1:7" ht="16.5" customHeight="1" hidden="1" outlineLevel="1">
      <c r="A24" s="24" t="s">
        <v>7</v>
      </c>
      <c r="B24" s="47" t="s">
        <v>26</v>
      </c>
      <c r="C24" s="47"/>
      <c r="D24" s="47"/>
      <c r="E24" s="47"/>
      <c r="F24" s="3">
        <v>0</v>
      </c>
      <c r="G24" s="11"/>
    </row>
    <row r="25" spans="1:7" ht="16.5" customHeight="1" hidden="1" outlineLevel="1">
      <c r="A25" s="24" t="s">
        <v>7</v>
      </c>
      <c r="B25" s="47" t="s">
        <v>27</v>
      </c>
      <c r="C25" s="47"/>
      <c r="D25" s="47"/>
      <c r="E25" s="47"/>
      <c r="F25" s="3">
        <v>0</v>
      </c>
      <c r="G25" s="11"/>
    </row>
    <row r="26" spans="1:7" ht="16.5" customHeight="1" hidden="1" outlineLevel="1">
      <c r="A26" s="24" t="s">
        <v>7</v>
      </c>
      <c r="B26" s="47" t="s">
        <v>28</v>
      </c>
      <c r="C26" s="47"/>
      <c r="D26" s="47"/>
      <c r="E26" s="47"/>
      <c r="F26" s="3">
        <v>0</v>
      </c>
      <c r="G26" s="11"/>
    </row>
    <row r="27" spans="1:7" ht="17.25" customHeight="1" collapsed="1">
      <c r="A27" s="24">
        <v>4</v>
      </c>
      <c r="B27" s="57" t="s">
        <v>39</v>
      </c>
      <c r="C27" s="57"/>
      <c r="D27" s="57"/>
      <c r="E27" s="57"/>
      <c r="F27" s="3">
        <f>D12+D13</f>
        <v>1024.8</v>
      </c>
      <c r="G27" s="11"/>
    </row>
    <row r="28" spans="1:7" s="27" customFormat="1" ht="21" customHeight="1">
      <c r="A28" s="25"/>
      <c r="B28" s="49" t="s">
        <v>8</v>
      </c>
      <c r="C28" s="49"/>
      <c r="D28" s="49"/>
      <c r="E28" s="49"/>
      <c r="F28" s="26">
        <f>F20+F21+F22+F23+F27</f>
        <v>4238.28</v>
      </c>
      <c r="G28" s="8"/>
    </row>
    <row r="30" spans="1:6" ht="18" customHeight="1">
      <c r="A30" s="35" t="s">
        <v>53</v>
      </c>
      <c r="B30" s="35"/>
      <c r="C30" s="35"/>
      <c r="D30" s="35"/>
      <c r="E30" s="35"/>
      <c r="F30" s="3">
        <f>D7+D15-F28</f>
        <v>13217.279999999999</v>
      </c>
    </row>
    <row r="31" spans="1:6" ht="20.25" customHeight="1">
      <c r="A31" s="35" t="s">
        <v>54</v>
      </c>
      <c r="B31" s="35"/>
      <c r="C31" s="35"/>
      <c r="D31" s="35"/>
      <c r="E31" s="35"/>
      <c r="F31" s="3">
        <f>F15</f>
        <v>-690.9500000000002</v>
      </c>
    </row>
    <row r="32" spans="1:6" ht="18" customHeight="1">
      <c r="A32" s="36" t="s">
        <v>44</v>
      </c>
      <c r="B32" s="36"/>
      <c r="C32" s="36"/>
      <c r="D32" s="36"/>
      <c r="E32" s="36"/>
      <c r="F32" s="3">
        <f>F30+F31</f>
        <v>12526.329999999998</v>
      </c>
    </row>
    <row r="33" ht="11.25" customHeight="1"/>
    <row r="35" spans="1:6" ht="15.75">
      <c r="A35" s="28" t="s">
        <v>17</v>
      </c>
      <c r="B35" s="28" t="s">
        <v>9</v>
      </c>
      <c r="C35" s="50" t="s">
        <v>29</v>
      </c>
      <c r="D35" s="51"/>
      <c r="E35" s="52"/>
      <c r="F35" s="28" t="s">
        <v>30</v>
      </c>
    </row>
    <row r="36" spans="1:6" ht="15.75">
      <c r="A36" s="4"/>
      <c r="B36" s="6"/>
      <c r="C36" s="58"/>
      <c r="D36" s="59"/>
      <c r="E36" s="60"/>
      <c r="F36" s="7"/>
    </row>
    <row r="37" spans="1:6" s="27" customFormat="1" ht="15.75">
      <c r="A37" s="56" t="s">
        <v>31</v>
      </c>
      <c r="B37" s="56"/>
      <c r="C37" s="56"/>
      <c r="D37" s="56"/>
      <c r="E37" s="56"/>
      <c r="F37" s="29">
        <f>SUM(F36:F36)</f>
        <v>0</v>
      </c>
    </row>
  </sheetData>
  <sheetProtection/>
  <mergeCells count="16">
    <mergeCell ref="A1:F1"/>
    <mergeCell ref="A2:F2"/>
    <mergeCell ref="A17:F17"/>
    <mergeCell ref="B19:E19"/>
    <mergeCell ref="B20:E20"/>
    <mergeCell ref="B21:E21"/>
    <mergeCell ref="B28:E28"/>
    <mergeCell ref="C35:E35"/>
    <mergeCell ref="C36:E36"/>
    <mergeCell ref="A37:E37"/>
    <mergeCell ref="B22:E22"/>
    <mergeCell ref="B23:E23"/>
    <mergeCell ref="B24:E24"/>
    <mergeCell ref="B25:E25"/>
    <mergeCell ref="B26:E26"/>
    <mergeCell ref="B27:E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2017-09-15T14:29:26Z</cp:lastPrinted>
  <dcterms:created xsi:type="dcterms:W3CDTF">2015-10-12T10:40:12Z</dcterms:created>
  <dcterms:modified xsi:type="dcterms:W3CDTF">2018-03-28T09:02:22Z</dcterms:modified>
  <cp:category/>
  <cp:version/>
  <cp:contentType/>
  <cp:contentStatus/>
</cp:coreProperties>
</file>