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" sheetId="3" r:id="rId3"/>
    <sheet name="2014" sheetId="4" r:id="rId4"/>
  </sheets>
  <definedNames>
    <definedName name="_xlnm.Print_Area" localSheetId="3">'2014'!$A$1:$F$38</definedName>
    <definedName name="_xlnm.Print_Area" localSheetId="2">'2015'!$A$1:$F$33</definedName>
  </definedNames>
  <calcPr fullCalcOnLoad="1" refMode="R1C1"/>
</workbook>
</file>

<file path=xl/sharedStrings.xml><?xml version="1.0" encoding="utf-8"?>
<sst xmlns="http://schemas.openxmlformats.org/spreadsheetml/2006/main" count="208" uniqueCount="73">
  <si>
    <t>Начислено</t>
  </si>
  <si>
    <t>Содержание жилья</t>
  </si>
  <si>
    <t>Вывоз ТБО</t>
  </si>
  <si>
    <t>Итого</t>
  </si>
  <si>
    <t>Вид</t>
  </si>
  <si>
    <t>Услуги управления</t>
  </si>
  <si>
    <t>Содержание общего имущества, в т.ч.</t>
  </si>
  <si>
    <t>-</t>
  </si>
  <si>
    <t>Всего работ за период</t>
  </si>
  <si>
    <t>Дата</t>
  </si>
  <si>
    <t>Сумма, рублей</t>
  </si>
  <si>
    <t xml:space="preserve">Общая плошадь квартир </t>
  </si>
  <si>
    <t>кв.м.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</si>
  <si>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</si>
  <si>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</si>
  <si>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</si>
  <si>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</si>
  <si>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</si>
  <si>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</si>
  <si>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</si>
  <si>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</si>
  <si>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</si>
  <si>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</si>
  <si>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</si>
  <si>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</si>
  <si>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</si>
  <si>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</si>
  <si>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</si>
  <si>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</si>
  <si>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</si>
  <si>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</si>
  <si>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</si>
  <si>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</si>
  <si>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</si>
  <si>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</si>
  <si>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</si>
  <si>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Складирование ТБО</t>
  </si>
  <si>
    <t>Вывоз и складирование ТБО</t>
  </si>
  <si>
    <t>двор</t>
  </si>
  <si>
    <t>В управлении ООО «УК Старый Город» - с  года</t>
  </si>
  <si>
    <t>Задолженность населения на 31.12.2015 г.</t>
  </si>
  <si>
    <t>Справочно: финансовый результат с учетом задолженности</t>
  </si>
  <si>
    <t>Вывоз КГМ</t>
  </si>
  <si>
    <t>Сальдо на 31.12.2015 г.</t>
  </si>
  <si>
    <t>ул. Неманская, д. 6-8</t>
  </si>
  <si>
    <t>Электроэнергия МОП</t>
  </si>
  <si>
    <t xml:space="preserve">Остаток на 01.01.2015 г. </t>
  </si>
  <si>
    <t>Задолженность на 01.01.2014</t>
  </si>
  <si>
    <t xml:space="preserve">Остаток на 01.01.2014 г. </t>
  </si>
  <si>
    <t>Задолженность на 01.01.2014 г.</t>
  </si>
  <si>
    <t>Задолженность на 31.12.2014г</t>
  </si>
  <si>
    <t>Персонифицированный учет МКД  за  2014 г.</t>
  </si>
  <si>
    <t>Аварийные работы</t>
  </si>
  <si>
    <t>Установка автоматов</t>
  </si>
  <si>
    <t>Сальдо на 31.12.2014 г.</t>
  </si>
  <si>
    <t>Задолженность населения на 31.12.2014 г.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</si>
  <si>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</si>
  <si>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</si>
  <si>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</si>
  <si>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</si>
  <si>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</si>
  <si>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</si>
  <si>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</si>
  <si>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</si>
  <si>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</si>
  <si>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</si>
  <si>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</si>
  <si>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</si>
  <si>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</si>
  <si>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</si>
  <si>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Аварийные работы. Нет света</t>
  </si>
  <si>
    <t>кгм</t>
  </si>
  <si>
    <t>покос не входит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</si>
</sst>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1" xfId="0" applyNumberFormat="1" applyFont="1" applyFill="1" applyBorder="1" applyAlignment="1">
      <alignment horizontal="center" vertical="center"/>
    </xf>
    <xf numFmtId="4" fontId="1" fillId="34" borderId="1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0" xfId="0" applyFont="1" applyFill="1" applyAlignment="1">
      <alignment/>
    </xf>
    <xf numFmtId="0" fontId="3" fillId="33" borderId="11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41" fillId="33" borderId="11" xfId="0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2" fillId="5" borderId="11" xfId="0" applyFont="1" applyFill="1" applyBorder="1" applyAlignment="1">
      <alignment horizontal="center" vertical="center"/>
    </xf>
    <xf numFmtId="0" fontId="1" fillId="5" borderId="0" xfId="0" applyFont="1" applyFill="1" applyAlignment="1">
      <alignment vertical="center"/>
    </xf>
    <xf numFmtId="14" fontId="2" fillId="5" borderId="11" xfId="0" applyNumberFormat="1" applyFont="1" applyFill="1" applyBorder="1" applyAlignment="1">
      <alignment horizontal="center" vertical="center"/>
    </xf>
    <xf numFmtId="4" fontId="2" fillId="35" borderId="11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14" fontId="2" fillId="33" borderId="11" xfId="0" applyNumberFormat="1" applyFont="1" applyFill="1" applyBorder="1" applyAlignment="1">
      <alignment horizontal="center" vertical="center"/>
    </xf>
    <xf numFmtId="4" fontId="2" fillId="34" borderId="1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34" borderId="14" xfId="0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left" vertical="center" wrapText="1"/>
    </xf>
    <xf numFmtId="14" fontId="42" fillId="33" borderId="11" xfId="0" applyNumberFormat="1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left" vertical="center"/>
    </xf>
    <xf numFmtId="0" fontId="42" fillId="36" borderId="11" xfId="0" applyFont="1" applyFill="1" applyBorder="1" applyAlignment="1">
      <alignment horizontal="center" vertical="center"/>
    </xf>
    <xf numFmtId="0" fontId="43" fillId="33" borderId="0" xfId="0" applyFont="1" applyFill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38"/>
  <sheetViews>
    <sheetView tabSelected="1" zoomScalePageLayoutView="0" workbookViewId="0" topLeftCell="A21">
      <selection activeCell="F31" sqref="F31"/>
    </sheetView>
  </sheetViews>
  <sheetFormatPr defaultColWidth="9.140625" defaultRowHeight="12.75" outlineLevelRow="1"/>
  <cols>
    <col min="1" max="1" width="4.421875" style="9" customWidth="1"/>
    <col min="2" max="2" width="17.00390625" style="3" customWidth="1"/>
    <col min="3" max="3" width="15.57421875" style="3" customWidth="1"/>
    <col min="4" max="4" width="13.57421875" style="3" customWidth="1"/>
    <col min="5" max="5" width="14.00390625" style="3" customWidth="1"/>
    <col min="6" max="6" width="18.140625" style="3" customWidth="1"/>
    <col min="7" max="7" width="10.140625" style="3" customWidth="1"/>
    <col min="8" max="8" width="9.57421875" style="3" bestFit="1" customWidth="1"/>
    <col min="9" max="9" width="11.421875" style="3" customWidth="1"/>
    <col min="10" max="10" width="11.00390625" style="3" customWidth="1"/>
    <col min="11" max="16384" width="9.140625" style="3" customWidth="1"/>
  </cols>
  <sheetData>
    <row r="1" spans="1:7" ht="15.75">
      <c r="A1" s="66" t="s">
        <v>63</v>
      </c>
      <c r="B1" s="66"/>
      <c r="C1" s="66"/>
      <c r="D1" s="66"/>
      <c r="E1" s="66"/>
      <c r="F1" s="66"/>
      <c r="G1" s="48"/>
    </row>
    <row r="2" spans="1:8" ht="15.75">
      <c r="A2" s="66" t="s">
        <v>44</v>
      </c>
      <c r="B2" s="66"/>
      <c r="C2" s="66"/>
      <c r="D2" s="66"/>
      <c r="E2" s="66"/>
      <c r="F2" s="66"/>
      <c r="G2" s="7"/>
      <c r="H2" s="8"/>
    </row>
    <row r="3" ht="9" customHeight="1"/>
    <row r="4" spans="1:6" ht="15.75" hidden="1" outlineLevel="1">
      <c r="A4" s="10" t="s">
        <v>39</v>
      </c>
      <c r="C4" s="10"/>
      <c r="D4" s="10"/>
      <c r="E4" s="10"/>
      <c r="F4" s="10"/>
    </row>
    <row r="5" spans="1:6" ht="15.75" hidden="1" outlineLevel="1">
      <c r="A5" s="10" t="s">
        <v>11</v>
      </c>
      <c r="C5" s="10"/>
      <c r="D5" s="10">
        <v>201.6</v>
      </c>
      <c r="E5" s="10" t="s">
        <v>12</v>
      </c>
      <c r="F5" s="10"/>
    </row>
    <row r="6" spans="4:9" ht="9" customHeight="1" collapsed="1">
      <c r="D6" s="10"/>
      <c r="I6" s="25"/>
    </row>
    <row r="7" spans="1:6" ht="15.75">
      <c r="A7" s="7"/>
      <c r="C7" s="7"/>
      <c r="D7" s="11"/>
      <c r="E7" s="7"/>
      <c r="F7" s="7"/>
    </row>
    <row r="8" spans="1:6" ht="15.75" collapsed="1">
      <c r="A8" s="7" t="s">
        <v>64</v>
      </c>
      <c r="C8" s="7"/>
      <c r="D8" s="11">
        <f>'2016'!F30</f>
        <v>60778.1</v>
      </c>
      <c r="E8" s="7" t="s">
        <v>14</v>
      </c>
      <c r="F8" s="7"/>
    </row>
    <row r="9" spans="1:6" ht="15.75">
      <c r="A9" s="7" t="s">
        <v>65</v>
      </c>
      <c r="C9" s="10"/>
      <c r="D9" s="12">
        <f>C16</f>
        <v>-22984.55000000001</v>
      </c>
      <c r="E9" s="10" t="s">
        <v>14</v>
      </c>
      <c r="F9" s="10"/>
    </row>
    <row r="10" spans="2:6" ht="15.75">
      <c r="B10" s="10"/>
      <c r="C10" s="10"/>
      <c r="D10" s="10"/>
      <c r="E10" s="10"/>
      <c r="F10" s="13" t="s">
        <v>15</v>
      </c>
    </row>
    <row r="11" spans="1:6" s="9" customFormat="1" ht="28.5" customHeight="1">
      <c r="A11" s="2" t="s">
        <v>16</v>
      </c>
      <c r="B11" s="14" t="s">
        <v>17</v>
      </c>
      <c r="C11" s="15" t="s">
        <v>66</v>
      </c>
      <c r="D11" s="15" t="s">
        <v>0</v>
      </c>
      <c r="E11" s="15" t="s">
        <v>19</v>
      </c>
      <c r="F11" s="15" t="s">
        <v>67</v>
      </c>
    </row>
    <row r="12" spans="1:9" s="17" customFormat="1" ht="30" customHeight="1">
      <c r="A12" s="2">
        <v>1</v>
      </c>
      <c r="B12" s="50" t="s">
        <v>1</v>
      </c>
      <c r="C12" s="32">
        <v>-19883.65000000001</v>
      </c>
      <c r="D12" s="30">
        <v>22643.88</v>
      </c>
      <c r="E12" s="30">
        <v>26854.02</v>
      </c>
      <c r="F12" s="30">
        <f>C12-D12+E12</f>
        <v>-15673.510000000013</v>
      </c>
      <c r="G12" s="3" t="s">
        <v>34</v>
      </c>
      <c r="H12" s="3">
        <v>9.36</v>
      </c>
      <c r="I12" s="25">
        <f>H12*12*H20</f>
        <v>22643.712</v>
      </c>
    </row>
    <row r="13" spans="1:9" s="17" customFormat="1" ht="15.75">
      <c r="A13" s="2">
        <v>2</v>
      </c>
      <c r="B13" s="50" t="s">
        <v>2</v>
      </c>
      <c r="C13" s="32">
        <v>-2060.11</v>
      </c>
      <c r="D13" s="30">
        <v>2515.8</v>
      </c>
      <c r="E13" s="30">
        <v>2983.58</v>
      </c>
      <c r="F13" s="30">
        <f>C13-D13+E13</f>
        <v>-1592.33</v>
      </c>
      <c r="G13" s="10" t="s">
        <v>35</v>
      </c>
      <c r="H13" s="3">
        <v>3.2</v>
      </c>
      <c r="I13" s="24">
        <f>H13*12*H20</f>
        <v>7741.4400000000005</v>
      </c>
    </row>
    <row r="14" spans="1:9" s="17" customFormat="1" ht="29.25" customHeight="1">
      <c r="A14" s="2">
        <v>3</v>
      </c>
      <c r="B14" s="50" t="s">
        <v>36</v>
      </c>
      <c r="C14" s="32">
        <v>-1040.7899999999997</v>
      </c>
      <c r="D14" s="30">
        <v>1233.84</v>
      </c>
      <c r="E14" s="30">
        <v>1431.6</v>
      </c>
      <c r="F14" s="30">
        <f>C14-D14+E14</f>
        <v>-843.0299999999997</v>
      </c>
      <c r="G14" s="10" t="s">
        <v>71</v>
      </c>
      <c r="H14" s="3">
        <v>0.95</v>
      </c>
      <c r="I14" s="24">
        <f>H14*12*H20</f>
        <v>2298.24</v>
      </c>
    </row>
    <row r="15" spans="1:9" s="17" customFormat="1" ht="29.25" customHeight="1">
      <c r="A15" s="2">
        <v>4</v>
      </c>
      <c r="B15" s="50" t="s">
        <v>45</v>
      </c>
      <c r="C15" s="32">
        <v>0</v>
      </c>
      <c r="D15" s="30">
        <v>0</v>
      </c>
      <c r="E15" s="30">
        <v>0</v>
      </c>
      <c r="F15" s="30">
        <f>C15-D15+E15</f>
        <v>0</v>
      </c>
      <c r="G15" s="10"/>
      <c r="H15" s="3"/>
      <c r="I15" s="24"/>
    </row>
    <row r="16" spans="1:8" ht="19.5" customHeight="1">
      <c r="A16" s="2"/>
      <c r="B16" s="50" t="s">
        <v>3</v>
      </c>
      <c r="C16" s="31">
        <f>SUM(C12:C15)</f>
        <v>-22984.55000000001</v>
      </c>
      <c r="D16" s="31">
        <f>SUM(D12:D15)</f>
        <v>26393.52</v>
      </c>
      <c r="E16" s="31">
        <f>SUM(E12:E15)</f>
        <v>31269.199999999997</v>
      </c>
      <c r="F16" s="31">
        <f>SUM(F12:F15)</f>
        <v>-18108.87000000001</v>
      </c>
      <c r="H16" s="74" t="s">
        <v>72</v>
      </c>
    </row>
    <row r="17" ht="11.25" customHeight="1"/>
    <row r="18" spans="1:6" ht="15.75">
      <c r="A18" s="66" t="s">
        <v>20</v>
      </c>
      <c r="B18" s="66"/>
      <c r="C18" s="66"/>
      <c r="D18" s="66"/>
      <c r="E18" s="66"/>
      <c r="F18" s="66"/>
    </row>
    <row r="19" spans="1:8" ht="15.75">
      <c r="A19" s="48"/>
      <c r="B19" s="48"/>
      <c r="C19" s="48"/>
      <c r="D19" s="48"/>
      <c r="E19" s="48"/>
      <c r="F19" s="48"/>
      <c r="H19" s="3" t="s">
        <v>21</v>
      </c>
    </row>
    <row r="20" spans="1:8" ht="33" customHeight="1">
      <c r="A20" s="15" t="s">
        <v>33</v>
      </c>
      <c r="B20" s="67" t="s">
        <v>4</v>
      </c>
      <c r="C20" s="67"/>
      <c r="D20" s="67"/>
      <c r="E20" s="67"/>
      <c r="F20" s="51" t="s">
        <v>10</v>
      </c>
      <c r="G20" s="19"/>
      <c r="H20" s="3">
        <f>D5</f>
        <v>201.6</v>
      </c>
    </row>
    <row r="21" spans="1:10" ht="18" customHeight="1">
      <c r="A21" s="15">
        <v>1</v>
      </c>
      <c r="B21" s="63" t="s">
        <v>5</v>
      </c>
      <c r="C21" s="63"/>
      <c r="D21" s="63"/>
      <c r="E21" s="63"/>
      <c r="F21" s="36">
        <f>I13</f>
        <v>7741.4400000000005</v>
      </c>
      <c r="G21" s="10"/>
      <c r="H21" s="3" t="s">
        <v>22</v>
      </c>
      <c r="I21" s="3" t="s">
        <v>23</v>
      </c>
      <c r="J21" s="3" t="s">
        <v>24</v>
      </c>
    </row>
    <row r="22" spans="1:7" ht="18" customHeight="1">
      <c r="A22" s="15">
        <v>2</v>
      </c>
      <c r="B22" s="63" t="s">
        <v>42</v>
      </c>
      <c r="C22" s="63"/>
      <c r="D22" s="63"/>
      <c r="E22" s="63"/>
      <c r="F22" s="36">
        <f>I14</f>
        <v>2298.24</v>
      </c>
      <c r="G22" s="10"/>
    </row>
    <row r="23" spans="1:7" ht="18" customHeight="1">
      <c r="A23" s="15">
        <v>3</v>
      </c>
      <c r="B23" s="63" t="s">
        <v>6</v>
      </c>
      <c r="C23" s="63"/>
      <c r="D23" s="63"/>
      <c r="E23" s="63"/>
      <c r="F23" s="36">
        <f>F24+F25+F26</f>
        <v>690</v>
      </c>
      <c r="G23" s="10"/>
    </row>
    <row r="24" spans="1:7" ht="16.5" customHeight="1">
      <c r="A24" s="15" t="s">
        <v>7</v>
      </c>
      <c r="B24" s="63" t="s">
        <v>25</v>
      </c>
      <c r="C24" s="63"/>
      <c r="D24" s="63"/>
      <c r="E24" s="63"/>
      <c r="F24" s="36">
        <v>0</v>
      </c>
      <c r="G24" s="10"/>
    </row>
    <row r="25" spans="1:7" ht="16.5" customHeight="1">
      <c r="A25" s="15" t="s">
        <v>7</v>
      </c>
      <c r="B25" s="63" t="s">
        <v>52</v>
      </c>
      <c r="C25" s="63"/>
      <c r="D25" s="63"/>
      <c r="E25" s="63"/>
      <c r="F25" s="36">
        <f>F36</f>
        <v>690</v>
      </c>
      <c r="G25" s="10"/>
    </row>
    <row r="26" spans="1:7" ht="16.5" customHeight="1">
      <c r="A26" s="15" t="s">
        <v>7</v>
      </c>
      <c r="B26" s="63" t="s">
        <v>27</v>
      </c>
      <c r="C26" s="63"/>
      <c r="D26" s="63"/>
      <c r="E26" s="63"/>
      <c r="F26" s="36">
        <v>0</v>
      </c>
      <c r="G26" s="10"/>
    </row>
    <row r="27" spans="1:7" ht="17.25" customHeight="1">
      <c r="A27" s="15">
        <v>4</v>
      </c>
      <c r="B27" s="64" t="s">
        <v>37</v>
      </c>
      <c r="C27" s="64"/>
      <c r="D27" s="64"/>
      <c r="E27" s="64"/>
      <c r="F27" s="36">
        <f>D13+D14</f>
        <v>3749.6400000000003</v>
      </c>
      <c r="G27" s="10"/>
    </row>
    <row r="28" spans="1:7" s="20" customFormat="1" ht="21" customHeight="1">
      <c r="A28" s="49"/>
      <c r="B28" s="65" t="s">
        <v>8</v>
      </c>
      <c r="C28" s="65"/>
      <c r="D28" s="65"/>
      <c r="E28" s="65"/>
      <c r="F28" s="22">
        <f>F21+F22+F23+F27</f>
        <v>14479.32</v>
      </c>
      <c r="G28" s="7"/>
    </row>
    <row r="30" spans="1:6" ht="18" customHeight="1">
      <c r="A30" s="33" t="s">
        <v>68</v>
      </c>
      <c r="B30" s="33"/>
      <c r="C30" s="33"/>
      <c r="D30" s="33"/>
      <c r="E30" s="33"/>
      <c r="F30" s="1">
        <f>D8+D16-F28</f>
        <v>72692.29999999999</v>
      </c>
    </row>
    <row r="31" spans="1:6" ht="20.25" customHeight="1">
      <c r="A31" s="33" t="s">
        <v>69</v>
      </c>
      <c r="B31" s="33"/>
      <c r="C31" s="33"/>
      <c r="D31" s="33"/>
      <c r="E31" s="33"/>
      <c r="F31" s="1">
        <f>F16</f>
        <v>-18108.87000000001</v>
      </c>
    </row>
    <row r="32" spans="1:6" ht="18" customHeight="1">
      <c r="A32" s="34" t="s">
        <v>41</v>
      </c>
      <c r="B32" s="34"/>
      <c r="C32" s="34"/>
      <c r="D32" s="34"/>
      <c r="E32" s="34"/>
      <c r="F32" s="1">
        <f>F30+F31</f>
        <v>54583.42999999998</v>
      </c>
    </row>
    <row r="33" ht="11.25" customHeight="1"/>
    <row r="35" spans="1:6" ht="15.75">
      <c r="A35" s="21" t="s">
        <v>16</v>
      </c>
      <c r="B35" s="21" t="s">
        <v>9</v>
      </c>
      <c r="C35" s="53" t="s">
        <v>28</v>
      </c>
      <c r="D35" s="54"/>
      <c r="E35" s="55"/>
      <c r="F35" s="21" t="s">
        <v>29</v>
      </c>
    </row>
    <row r="36" spans="1:6" ht="15.75">
      <c r="A36" s="52"/>
      <c r="B36" s="71">
        <v>42900</v>
      </c>
      <c r="C36" s="72" t="s">
        <v>70</v>
      </c>
      <c r="D36" s="72"/>
      <c r="E36" s="72"/>
      <c r="F36" s="73">
        <v>690</v>
      </c>
    </row>
    <row r="37" spans="1:6" ht="15.75">
      <c r="A37" s="2"/>
      <c r="B37" s="4"/>
      <c r="C37" s="59"/>
      <c r="D37" s="60"/>
      <c r="E37" s="61"/>
      <c r="F37" s="5"/>
    </row>
    <row r="38" spans="1:6" s="20" customFormat="1" ht="15.75">
      <c r="A38" s="62" t="s">
        <v>30</v>
      </c>
      <c r="B38" s="62"/>
      <c r="C38" s="62"/>
      <c r="D38" s="62"/>
      <c r="E38" s="62"/>
      <c r="F38" s="22">
        <f>SUM(F36:F37)</f>
        <v>690</v>
      </c>
    </row>
  </sheetData>
  <sheetProtection/>
  <mergeCells count="16">
    <mergeCell ref="A1:F1"/>
    <mergeCell ref="A2:F2"/>
    <mergeCell ref="A18:F18"/>
    <mergeCell ref="B20:E20"/>
    <mergeCell ref="B21:E21"/>
    <mergeCell ref="B22:E22"/>
    <mergeCell ref="C35:E35"/>
    <mergeCell ref="C36:E36"/>
    <mergeCell ref="C37:E37"/>
    <mergeCell ref="A38:E38"/>
    <mergeCell ref="B23:E23"/>
    <mergeCell ref="B24:E24"/>
    <mergeCell ref="B25:E25"/>
    <mergeCell ref="B26:E26"/>
    <mergeCell ref="B27:E27"/>
    <mergeCell ref="B28:E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38"/>
  <sheetViews>
    <sheetView zoomScalePageLayoutView="0" workbookViewId="0" topLeftCell="A15">
      <selection activeCell="D9" sqref="D9"/>
    </sheetView>
  </sheetViews>
  <sheetFormatPr defaultColWidth="9.140625" defaultRowHeight="12.75" outlineLevelRow="1"/>
  <cols>
    <col min="1" max="1" width="4.421875" style="9" customWidth="1"/>
    <col min="2" max="2" width="17.00390625" style="3" customWidth="1"/>
    <col min="3" max="3" width="15.57421875" style="3" customWidth="1"/>
    <col min="4" max="4" width="13.57421875" style="3" customWidth="1"/>
    <col min="5" max="5" width="14.00390625" style="3" customWidth="1"/>
    <col min="6" max="6" width="18.140625" style="3" customWidth="1"/>
    <col min="7" max="7" width="10.140625" style="3" customWidth="1"/>
    <col min="8" max="8" width="9.57421875" style="3" bestFit="1" customWidth="1"/>
    <col min="9" max="9" width="11.421875" style="3" customWidth="1"/>
    <col min="10" max="10" width="11.00390625" style="3" customWidth="1"/>
    <col min="11" max="16384" width="9.140625" style="3" customWidth="1"/>
  </cols>
  <sheetData>
    <row r="1" spans="1:7" ht="15.75">
      <c r="A1" s="66" t="s">
        <v>56</v>
      </c>
      <c r="B1" s="66"/>
      <c r="C1" s="66"/>
      <c r="D1" s="66"/>
      <c r="E1" s="66"/>
      <c r="F1" s="66"/>
      <c r="G1" s="44"/>
    </row>
    <row r="2" spans="1:8" ht="15.75">
      <c r="A2" s="66" t="s">
        <v>44</v>
      </c>
      <c r="B2" s="66"/>
      <c r="C2" s="66"/>
      <c r="D2" s="66"/>
      <c r="E2" s="66"/>
      <c r="F2" s="66"/>
      <c r="G2" s="7"/>
      <c r="H2" s="8"/>
    </row>
    <row r="3" ht="9" customHeight="1"/>
    <row r="4" spans="1:6" ht="15.75" hidden="1" outlineLevel="1">
      <c r="A4" s="10" t="s">
        <v>39</v>
      </c>
      <c r="C4" s="10"/>
      <c r="D4" s="10"/>
      <c r="E4" s="10"/>
      <c r="F4" s="10"/>
    </row>
    <row r="5" spans="1:6" ht="15.75" hidden="1" outlineLevel="1">
      <c r="A5" s="10" t="s">
        <v>11</v>
      </c>
      <c r="C5" s="10"/>
      <c r="D5" s="10">
        <v>201.6</v>
      </c>
      <c r="E5" s="10" t="s">
        <v>12</v>
      </c>
      <c r="F5" s="10"/>
    </row>
    <row r="6" spans="4:9" ht="9" customHeight="1" collapsed="1">
      <c r="D6" s="10"/>
      <c r="I6" s="25"/>
    </row>
    <row r="7" spans="1:6" ht="15.75">
      <c r="A7" s="7"/>
      <c r="C7" s="7"/>
      <c r="D7" s="11"/>
      <c r="E7" s="7"/>
      <c r="F7" s="7"/>
    </row>
    <row r="8" spans="1:6" ht="15.75" collapsed="1">
      <c r="A8" s="7" t="s">
        <v>57</v>
      </c>
      <c r="C8" s="7"/>
      <c r="D8" s="11">
        <f>'2015'!F30</f>
        <v>48173.9</v>
      </c>
      <c r="E8" s="7" t="s">
        <v>14</v>
      </c>
      <c r="F8" s="7"/>
    </row>
    <row r="9" spans="1:6" ht="15.75">
      <c r="A9" s="7" t="s">
        <v>58</v>
      </c>
      <c r="C9" s="10"/>
      <c r="D9" s="12">
        <f>C16</f>
        <v>-20501.520000000004</v>
      </c>
      <c r="E9" s="10" t="s">
        <v>14</v>
      </c>
      <c r="F9" s="10"/>
    </row>
    <row r="10" spans="2:6" ht="15.75">
      <c r="B10" s="10"/>
      <c r="C10" s="10"/>
      <c r="D10" s="10"/>
      <c r="E10" s="10"/>
      <c r="F10" s="13" t="s">
        <v>15</v>
      </c>
    </row>
    <row r="11" spans="1:6" s="9" customFormat="1" ht="28.5" customHeight="1">
      <c r="A11" s="2" t="s">
        <v>16</v>
      </c>
      <c r="B11" s="14" t="s">
        <v>17</v>
      </c>
      <c r="C11" s="15" t="s">
        <v>59</v>
      </c>
      <c r="D11" s="15" t="s">
        <v>0</v>
      </c>
      <c r="E11" s="15" t="s">
        <v>19</v>
      </c>
      <c r="F11" s="15" t="s">
        <v>60</v>
      </c>
    </row>
    <row r="12" spans="1:9" s="17" customFormat="1" ht="30" customHeight="1">
      <c r="A12" s="2">
        <v>1</v>
      </c>
      <c r="B12" s="43" t="s">
        <v>1</v>
      </c>
      <c r="C12" s="32">
        <v>-17604.190000000002</v>
      </c>
      <c r="D12" s="30">
        <v>22643.88</v>
      </c>
      <c r="E12" s="30">
        <v>20364.42</v>
      </c>
      <c r="F12" s="30">
        <f>C12-D12+E12</f>
        <v>-19883.65000000001</v>
      </c>
      <c r="G12" s="3" t="s">
        <v>34</v>
      </c>
      <c r="H12" s="3">
        <v>9.36</v>
      </c>
      <c r="I12" s="25">
        <f>H12*12*H20</f>
        <v>22643.712</v>
      </c>
    </row>
    <row r="13" spans="1:9" s="17" customFormat="1" ht="15.75">
      <c r="A13" s="2">
        <v>2</v>
      </c>
      <c r="B13" s="43" t="s">
        <v>2</v>
      </c>
      <c r="C13" s="32">
        <v>-1452.81</v>
      </c>
      <c r="D13" s="30">
        <v>2515.8</v>
      </c>
      <c r="E13" s="30">
        <v>1908.5</v>
      </c>
      <c r="F13" s="30">
        <f>C13-D13+E13</f>
        <v>-2060.11</v>
      </c>
      <c r="G13" s="10" t="s">
        <v>35</v>
      </c>
      <c r="H13" s="3">
        <v>3.2</v>
      </c>
      <c r="I13" s="24">
        <f>H13*12*H20</f>
        <v>7741.4400000000005</v>
      </c>
    </row>
    <row r="14" spans="1:9" s="17" customFormat="1" ht="29.25" customHeight="1">
      <c r="A14" s="2">
        <v>3</v>
      </c>
      <c r="B14" s="43" t="s">
        <v>36</v>
      </c>
      <c r="C14" s="32">
        <v>-1050.8099999999997</v>
      </c>
      <c r="D14" s="30">
        <v>1233.84</v>
      </c>
      <c r="E14" s="30">
        <v>1243.86</v>
      </c>
      <c r="F14" s="30">
        <f>C14-D14+E14</f>
        <v>-1040.7899999999997</v>
      </c>
      <c r="G14" s="10" t="s">
        <v>38</v>
      </c>
      <c r="H14" s="3">
        <v>0.95</v>
      </c>
      <c r="I14" s="24">
        <f>H14*12*H20</f>
        <v>2298.24</v>
      </c>
    </row>
    <row r="15" spans="1:9" s="17" customFormat="1" ht="29.25" customHeight="1">
      <c r="A15" s="2">
        <v>4</v>
      </c>
      <c r="B15" s="43" t="s">
        <v>45</v>
      </c>
      <c r="C15" s="32">
        <v>-393.71</v>
      </c>
      <c r="D15" s="30">
        <v>0</v>
      </c>
      <c r="E15" s="30">
        <v>393.71</v>
      </c>
      <c r="F15" s="30">
        <f>C15-D15+E15</f>
        <v>0</v>
      </c>
      <c r="G15" s="10"/>
      <c r="H15" s="3"/>
      <c r="I15" s="24"/>
    </row>
    <row r="16" spans="1:6" ht="19.5" customHeight="1">
      <c r="A16" s="2"/>
      <c r="B16" s="43" t="s">
        <v>3</v>
      </c>
      <c r="C16" s="31">
        <f>SUM(C12:C15)</f>
        <v>-20501.520000000004</v>
      </c>
      <c r="D16" s="31">
        <f>SUM(D12:D15)</f>
        <v>26393.52</v>
      </c>
      <c r="E16" s="31">
        <f>SUM(E12:E15)</f>
        <v>23910.489999999998</v>
      </c>
      <c r="F16" s="31">
        <f>SUM(F12:F15)</f>
        <v>-22984.55000000001</v>
      </c>
    </row>
    <row r="17" ht="11.25" customHeight="1"/>
    <row r="18" spans="1:6" ht="15.75">
      <c r="A18" s="66" t="s">
        <v>20</v>
      </c>
      <c r="B18" s="66"/>
      <c r="C18" s="66"/>
      <c r="D18" s="66"/>
      <c r="E18" s="66"/>
      <c r="F18" s="66"/>
    </row>
    <row r="19" spans="1:8" ht="15.75">
      <c r="A19" s="44"/>
      <c r="B19" s="44"/>
      <c r="C19" s="44"/>
      <c r="D19" s="44"/>
      <c r="E19" s="44"/>
      <c r="F19" s="44"/>
      <c r="H19" s="3" t="s">
        <v>21</v>
      </c>
    </row>
    <row r="20" spans="1:8" ht="33" customHeight="1">
      <c r="A20" s="15" t="s">
        <v>33</v>
      </c>
      <c r="B20" s="67" t="s">
        <v>4</v>
      </c>
      <c r="C20" s="67"/>
      <c r="D20" s="67"/>
      <c r="E20" s="67"/>
      <c r="F20" s="42" t="s">
        <v>10</v>
      </c>
      <c r="G20" s="19"/>
      <c r="H20" s="3">
        <f>D5</f>
        <v>201.6</v>
      </c>
    </row>
    <row r="21" spans="1:10" ht="18" customHeight="1">
      <c r="A21" s="15">
        <v>1</v>
      </c>
      <c r="B21" s="63" t="s">
        <v>5</v>
      </c>
      <c r="C21" s="63"/>
      <c r="D21" s="63"/>
      <c r="E21" s="63"/>
      <c r="F21" s="36">
        <f>I13</f>
        <v>7741.4400000000005</v>
      </c>
      <c r="G21" s="10"/>
      <c r="H21" s="3" t="s">
        <v>22</v>
      </c>
      <c r="I21" s="3" t="s">
        <v>23</v>
      </c>
      <c r="J21" s="3" t="s">
        <v>24</v>
      </c>
    </row>
    <row r="22" spans="1:7" ht="18" customHeight="1">
      <c r="A22" s="15">
        <v>2</v>
      </c>
      <c r="B22" s="63" t="s">
        <v>42</v>
      </c>
      <c r="C22" s="63"/>
      <c r="D22" s="63"/>
      <c r="E22" s="63"/>
      <c r="F22" s="36">
        <f>I14</f>
        <v>2298.24</v>
      </c>
      <c r="G22" s="10"/>
    </row>
    <row r="23" spans="1:7" ht="18" customHeight="1">
      <c r="A23" s="15">
        <v>3</v>
      </c>
      <c r="B23" s="63" t="s">
        <v>6</v>
      </c>
      <c r="C23" s="63"/>
      <c r="D23" s="63"/>
      <c r="E23" s="63"/>
      <c r="F23" s="36">
        <f>F24+F25+F26</f>
        <v>0</v>
      </c>
      <c r="G23" s="10"/>
    </row>
    <row r="24" spans="1:7" ht="16.5" customHeight="1">
      <c r="A24" s="15" t="s">
        <v>7</v>
      </c>
      <c r="B24" s="63" t="s">
        <v>25</v>
      </c>
      <c r="C24" s="63"/>
      <c r="D24" s="63"/>
      <c r="E24" s="63"/>
      <c r="F24" s="36">
        <v>0</v>
      </c>
      <c r="G24" s="10"/>
    </row>
    <row r="25" spans="1:7" ht="16.5" customHeight="1">
      <c r="A25" s="15" t="s">
        <v>7</v>
      </c>
      <c r="B25" s="63" t="s">
        <v>26</v>
      </c>
      <c r="C25" s="63"/>
      <c r="D25" s="63"/>
      <c r="E25" s="63"/>
      <c r="F25" s="36">
        <f>F36</f>
        <v>0</v>
      </c>
      <c r="G25" s="10"/>
    </row>
    <row r="26" spans="1:7" ht="16.5" customHeight="1">
      <c r="A26" s="15" t="s">
        <v>7</v>
      </c>
      <c r="B26" s="63" t="s">
        <v>27</v>
      </c>
      <c r="C26" s="63"/>
      <c r="D26" s="63"/>
      <c r="E26" s="63"/>
      <c r="F26" s="36">
        <v>0</v>
      </c>
      <c r="G26" s="10"/>
    </row>
    <row r="27" spans="1:7" ht="17.25" customHeight="1">
      <c r="A27" s="15">
        <v>4</v>
      </c>
      <c r="B27" s="64" t="s">
        <v>37</v>
      </c>
      <c r="C27" s="64"/>
      <c r="D27" s="64"/>
      <c r="E27" s="64"/>
      <c r="F27" s="36">
        <f>D13+D14</f>
        <v>3749.6400000000003</v>
      </c>
      <c r="G27" s="10"/>
    </row>
    <row r="28" spans="1:7" s="20" customFormat="1" ht="21" customHeight="1">
      <c r="A28" s="45"/>
      <c r="B28" s="65" t="s">
        <v>8</v>
      </c>
      <c r="C28" s="65"/>
      <c r="D28" s="65"/>
      <c r="E28" s="65"/>
      <c r="F28" s="22">
        <f>F21+F22+F23+F27</f>
        <v>13789.32</v>
      </c>
      <c r="G28" s="7"/>
    </row>
    <row r="30" spans="1:6" ht="18" customHeight="1">
      <c r="A30" s="33" t="s">
        <v>61</v>
      </c>
      <c r="B30" s="33"/>
      <c r="C30" s="33"/>
      <c r="D30" s="33"/>
      <c r="E30" s="33"/>
      <c r="F30" s="1">
        <f>D8+D16-F28</f>
        <v>60778.1</v>
      </c>
    </row>
    <row r="31" spans="1:6" ht="20.25" customHeight="1">
      <c r="A31" s="33" t="s">
        <v>62</v>
      </c>
      <c r="B31" s="33"/>
      <c r="C31" s="33"/>
      <c r="D31" s="33"/>
      <c r="E31" s="33"/>
      <c r="F31" s="1">
        <f>F16</f>
        <v>-22984.55000000001</v>
      </c>
    </row>
    <row r="32" spans="1:6" ht="18" customHeight="1">
      <c r="A32" s="34" t="s">
        <v>41</v>
      </c>
      <c r="B32" s="34"/>
      <c r="C32" s="34"/>
      <c r="D32" s="34"/>
      <c r="E32" s="34"/>
      <c r="F32" s="1">
        <f>F30+F31</f>
        <v>37793.54999999999</v>
      </c>
    </row>
    <row r="33" ht="11.25" customHeight="1"/>
    <row r="35" spans="1:6" ht="15.75">
      <c r="A35" s="21" t="s">
        <v>16</v>
      </c>
      <c r="B35" s="21" t="s">
        <v>9</v>
      </c>
      <c r="C35" s="53" t="s">
        <v>28</v>
      </c>
      <c r="D35" s="54"/>
      <c r="E35" s="55"/>
      <c r="F35" s="21" t="s">
        <v>29</v>
      </c>
    </row>
    <row r="36" spans="1:6" ht="15.75">
      <c r="A36" s="52"/>
      <c r="B36" s="46"/>
      <c r="C36" s="56"/>
      <c r="D36" s="57"/>
      <c r="E36" s="58"/>
      <c r="F36" s="47"/>
    </row>
    <row r="37" spans="1:6" ht="15.75">
      <c r="A37" s="2"/>
      <c r="B37" s="4"/>
      <c r="C37" s="59"/>
      <c r="D37" s="60"/>
      <c r="E37" s="61"/>
      <c r="F37" s="5"/>
    </row>
    <row r="38" spans="1:6" s="20" customFormat="1" ht="15.75">
      <c r="A38" s="62" t="s">
        <v>30</v>
      </c>
      <c r="B38" s="62"/>
      <c r="C38" s="62"/>
      <c r="D38" s="62"/>
      <c r="E38" s="62"/>
      <c r="F38" s="22">
        <f>SUM(F36:F37)</f>
        <v>0</v>
      </c>
    </row>
  </sheetData>
  <sheetProtection/>
  <mergeCells count="16">
    <mergeCell ref="C35:E35"/>
    <mergeCell ref="C36:E36"/>
    <mergeCell ref="C37:E37"/>
    <mergeCell ref="A38:E38"/>
    <mergeCell ref="B23:E23"/>
    <mergeCell ref="B24:E24"/>
    <mergeCell ref="B25:E25"/>
    <mergeCell ref="B26:E26"/>
    <mergeCell ref="B27:E27"/>
    <mergeCell ref="B28:E28"/>
    <mergeCell ref="A1:F1"/>
    <mergeCell ref="A2:F2"/>
    <mergeCell ref="A18:F18"/>
    <mergeCell ref="B20:E20"/>
    <mergeCell ref="B21:E21"/>
    <mergeCell ref="B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8"/>
  <sheetViews>
    <sheetView view="pageBreakPreview" zoomScaleSheetLayoutView="100" zoomScalePageLayoutView="0" workbookViewId="0" topLeftCell="A18">
      <selection activeCell="D8" sqref="D8"/>
    </sheetView>
  </sheetViews>
  <sheetFormatPr defaultColWidth="9.140625" defaultRowHeight="12.75" outlineLevelRow="1"/>
  <cols>
    <col min="1" max="1" width="4.421875" style="9" customWidth="1"/>
    <col min="2" max="2" width="17.00390625" style="3" customWidth="1"/>
    <col min="3" max="3" width="15.57421875" style="3" customWidth="1"/>
    <col min="4" max="4" width="13.57421875" style="3" customWidth="1"/>
    <col min="5" max="5" width="14.00390625" style="3" customWidth="1"/>
    <col min="6" max="6" width="18.140625" style="3" customWidth="1"/>
    <col min="7" max="7" width="10.140625" style="3" customWidth="1"/>
    <col min="8" max="8" width="9.57421875" style="3" bestFit="1" customWidth="1"/>
    <col min="9" max="9" width="11.421875" style="3" customWidth="1"/>
    <col min="10" max="10" width="11.00390625" style="3" customWidth="1"/>
    <col min="11" max="16384" width="9.140625" style="3" customWidth="1"/>
  </cols>
  <sheetData>
    <row r="1" spans="1:7" ht="15.75">
      <c r="A1" s="66" t="s">
        <v>31</v>
      </c>
      <c r="B1" s="66"/>
      <c r="C1" s="66"/>
      <c r="D1" s="66"/>
      <c r="E1" s="66"/>
      <c r="F1" s="66"/>
      <c r="G1" s="6"/>
    </row>
    <row r="2" spans="1:8" ht="15.75">
      <c r="A2" s="66" t="s">
        <v>44</v>
      </c>
      <c r="B2" s="66"/>
      <c r="C2" s="66"/>
      <c r="D2" s="66"/>
      <c r="E2" s="66"/>
      <c r="F2" s="66"/>
      <c r="G2" s="7"/>
      <c r="H2" s="8"/>
    </row>
    <row r="3" ht="9" customHeight="1"/>
    <row r="4" spans="1:6" ht="15.75" hidden="1" outlineLevel="1">
      <c r="A4" s="10" t="s">
        <v>39</v>
      </c>
      <c r="C4" s="10"/>
      <c r="D4" s="10"/>
      <c r="E4" s="10"/>
      <c r="F4" s="10"/>
    </row>
    <row r="5" spans="1:6" ht="15.75" hidden="1" outlineLevel="1">
      <c r="A5" s="10" t="s">
        <v>11</v>
      </c>
      <c r="C5" s="10"/>
      <c r="D5" s="10">
        <v>201.6</v>
      </c>
      <c r="E5" s="10" t="s">
        <v>12</v>
      </c>
      <c r="F5" s="10"/>
    </row>
    <row r="6" spans="4:9" ht="9" customHeight="1" collapsed="1">
      <c r="D6" s="10"/>
      <c r="I6" s="25"/>
    </row>
    <row r="7" spans="1:6" ht="15.75">
      <c r="A7" s="7"/>
      <c r="C7" s="7"/>
      <c r="D7" s="11"/>
      <c r="E7" s="7"/>
      <c r="F7" s="7"/>
    </row>
    <row r="8" spans="1:6" ht="15.75" collapsed="1">
      <c r="A8" s="7" t="s">
        <v>46</v>
      </c>
      <c r="C8" s="7"/>
      <c r="D8" s="11">
        <f>'2014'!F30</f>
        <v>35569.700000000004</v>
      </c>
      <c r="E8" s="7" t="s">
        <v>14</v>
      </c>
      <c r="F8" s="7"/>
    </row>
    <row r="9" spans="1:6" ht="15.75">
      <c r="A9" s="7" t="s">
        <v>13</v>
      </c>
      <c r="C9" s="10"/>
      <c r="D9" s="12">
        <f>C16</f>
        <v>-15713.089999999998</v>
      </c>
      <c r="E9" s="10" t="s">
        <v>14</v>
      </c>
      <c r="F9" s="10"/>
    </row>
    <row r="10" spans="2:6" ht="15.75">
      <c r="B10" s="10"/>
      <c r="C10" s="10"/>
      <c r="D10" s="10"/>
      <c r="E10" s="10"/>
      <c r="F10" s="13" t="s">
        <v>15</v>
      </c>
    </row>
    <row r="11" spans="1:6" s="9" customFormat="1" ht="28.5" customHeight="1">
      <c r="A11" s="2" t="s">
        <v>16</v>
      </c>
      <c r="B11" s="14" t="s">
        <v>17</v>
      </c>
      <c r="C11" s="15" t="s">
        <v>18</v>
      </c>
      <c r="D11" s="15" t="s">
        <v>0</v>
      </c>
      <c r="E11" s="15" t="s">
        <v>19</v>
      </c>
      <c r="F11" s="15" t="s">
        <v>32</v>
      </c>
    </row>
    <row r="12" spans="1:9" s="17" customFormat="1" ht="30" customHeight="1">
      <c r="A12" s="2">
        <v>1</v>
      </c>
      <c r="B12" s="16" t="s">
        <v>1</v>
      </c>
      <c r="C12" s="32">
        <v>-13475.74</v>
      </c>
      <c r="D12" s="30">
        <v>22643.88</v>
      </c>
      <c r="E12" s="30">
        <v>18515.43</v>
      </c>
      <c r="F12" s="30">
        <f>C12-D12+E12</f>
        <v>-17604.190000000002</v>
      </c>
      <c r="G12" s="3" t="s">
        <v>34</v>
      </c>
      <c r="H12" s="3">
        <v>9.36</v>
      </c>
      <c r="I12" s="25">
        <f>H12*12*H20</f>
        <v>22643.712</v>
      </c>
    </row>
    <row r="13" spans="1:9" s="17" customFormat="1" ht="15.75">
      <c r="A13" s="2">
        <v>2</v>
      </c>
      <c r="B13" s="16" t="s">
        <v>2</v>
      </c>
      <c r="C13" s="32">
        <v>-980.49</v>
      </c>
      <c r="D13" s="30">
        <v>2515.8</v>
      </c>
      <c r="E13" s="30">
        <v>2043.48</v>
      </c>
      <c r="F13" s="30">
        <f>C13-D13+E13</f>
        <v>-1452.81</v>
      </c>
      <c r="G13" s="10" t="s">
        <v>35</v>
      </c>
      <c r="H13" s="3">
        <v>3.2</v>
      </c>
      <c r="I13" s="24">
        <f>H13*12*H20</f>
        <v>7741.4400000000005</v>
      </c>
    </row>
    <row r="14" spans="1:9" s="17" customFormat="1" ht="29.25" customHeight="1">
      <c r="A14" s="2">
        <v>3</v>
      </c>
      <c r="B14" s="16" t="s">
        <v>36</v>
      </c>
      <c r="C14" s="32">
        <v>-863.15</v>
      </c>
      <c r="D14" s="30">
        <v>1233.84</v>
      </c>
      <c r="E14" s="30">
        <v>1046.18</v>
      </c>
      <c r="F14" s="30">
        <f>C14-D14+E14</f>
        <v>-1050.8099999999997</v>
      </c>
      <c r="G14" s="10" t="s">
        <v>38</v>
      </c>
      <c r="H14" s="3">
        <v>0.95</v>
      </c>
      <c r="I14" s="24">
        <f>H14*12*H20</f>
        <v>2298.24</v>
      </c>
    </row>
    <row r="15" spans="1:9" s="17" customFormat="1" ht="29.25" customHeight="1">
      <c r="A15" s="2">
        <v>4</v>
      </c>
      <c r="B15" s="37" t="s">
        <v>45</v>
      </c>
      <c r="C15" s="32">
        <v>-393.71</v>
      </c>
      <c r="D15" s="30">
        <v>0</v>
      </c>
      <c r="E15" s="30">
        <v>0</v>
      </c>
      <c r="F15" s="30">
        <f>C15-D15+E15</f>
        <v>-393.71</v>
      </c>
      <c r="G15" s="10"/>
      <c r="H15" s="3"/>
      <c r="I15" s="24"/>
    </row>
    <row r="16" spans="1:6" ht="19.5" customHeight="1">
      <c r="A16" s="2"/>
      <c r="B16" s="16" t="s">
        <v>3</v>
      </c>
      <c r="C16" s="31">
        <f>SUM(C12:C15)</f>
        <v>-15713.089999999998</v>
      </c>
      <c r="D16" s="31">
        <f>SUM(D12:D15)</f>
        <v>26393.52</v>
      </c>
      <c r="E16" s="31">
        <f>SUM(E12:E15)</f>
        <v>21605.09</v>
      </c>
      <c r="F16" s="31">
        <f>SUM(F12:F15)</f>
        <v>-20501.520000000004</v>
      </c>
    </row>
    <row r="17" ht="11.25" customHeight="1"/>
    <row r="18" spans="1:6" ht="15.75">
      <c r="A18" s="66" t="s">
        <v>20</v>
      </c>
      <c r="B18" s="66"/>
      <c r="C18" s="66"/>
      <c r="D18" s="66"/>
      <c r="E18" s="66"/>
      <c r="F18" s="66"/>
    </row>
    <row r="19" spans="1:8" ht="15.75">
      <c r="A19" s="23"/>
      <c r="B19" s="6"/>
      <c r="C19" s="6"/>
      <c r="D19" s="6"/>
      <c r="E19" s="6"/>
      <c r="F19" s="6"/>
      <c r="H19" s="3" t="s">
        <v>21</v>
      </c>
    </row>
    <row r="20" spans="1:8" ht="33" customHeight="1">
      <c r="A20" s="15" t="s">
        <v>33</v>
      </c>
      <c r="B20" s="67" t="s">
        <v>4</v>
      </c>
      <c r="C20" s="67"/>
      <c r="D20" s="67"/>
      <c r="E20" s="67"/>
      <c r="F20" s="18" t="s">
        <v>10</v>
      </c>
      <c r="G20" s="19"/>
      <c r="H20" s="3">
        <f>D5</f>
        <v>201.6</v>
      </c>
    </row>
    <row r="21" spans="1:10" ht="18" customHeight="1">
      <c r="A21" s="15">
        <v>1</v>
      </c>
      <c r="B21" s="63" t="s">
        <v>5</v>
      </c>
      <c r="C21" s="63"/>
      <c r="D21" s="63"/>
      <c r="E21" s="63"/>
      <c r="F21" s="36">
        <f>I13</f>
        <v>7741.4400000000005</v>
      </c>
      <c r="G21" s="10"/>
      <c r="H21" s="3" t="s">
        <v>22</v>
      </c>
      <c r="I21" s="3" t="s">
        <v>23</v>
      </c>
      <c r="J21" s="3" t="s">
        <v>24</v>
      </c>
    </row>
    <row r="22" spans="1:7" ht="18" customHeight="1">
      <c r="A22" s="15">
        <v>2</v>
      </c>
      <c r="B22" s="63" t="s">
        <v>42</v>
      </c>
      <c r="C22" s="63"/>
      <c r="D22" s="63"/>
      <c r="E22" s="63"/>
      <c r="F22" s="36">
        <f>I14</f>
        <v>2298.24</v>
      </c>
      <c r="G22" s="10"/>
    </row>
    <row r="23" spans="1:7" ht="18" customHeight="1">
      <c r="A23" s="15">
        <v>3</v>
      </c>
      <c r="B23" s="63" t="s">
        <v>6</v>
      </c>
      <c r="C23" s="63"/>
      <c r="D23" s="63"/>
      <c r="E23" s="63"/>
      <c r="F23" s="36">
        <f>F24+F25+F26</f>
        <v>0</v>
      </c>
      <c r="G23" s="10"/>
    </row>
    <row r="24" spans="1:7" ht="16.5" customHeight="1">
      <c r="A24" s="15" t="s">
        <v>7</v>
      </c>
      <c r="B24" s="63" t="s">
        <v>25</v>
      </c>
      <c r="C24" s="63"/>
      <c r="D24" s="63"/>
      <c r="E24" s="63"/>
      <c r="F24" s="36">
        <v>0</v>
      </c>
      <c r="G24" s="10"/>
    </row>
    <row r="25" spans="1:7" ht="16.5" customHeight="1">
      <c r="A25" s="15" t="s">
        <v>7</v>
      </c>
      <c r="B25" s="63" t="s">
        <v>26</v>
      </c>
      <c r="C25" s="63"/>
      <c r="D25" s="63"/>
      <c r="E25" s="63"/>
      <c r="F25" s="36">
        <f>F36</f>
        <v>0</v>
      </c>
      <c r="G25" s="10"/>
    </row>
    <row r="26" spans="1:7" ht="16.5" customHeight="1">
      <c r="A26" s="15" t="s">
        <v>7</v>
      </c>
      <c r="B26" s="63" t="s">
        <v>27</v>
      </c>
      <c r="C26" s="63"/>
      <c r="D26" s="63"/>
      <c r="E26" s="63"/>
      <c r="F26" s="36">
        <v>0</v>
      </c>
      <c r="G26" s="10"/>
    </row>
    <row r="27" spans="1:7" ht="17.25" customHeight="1">
      <c r="A27" s="15">
        <v>4</v>
      </c>
      <c r="B27" s="64" t="s">
        <v>37</v>
      </c>
      <c r="C27" s="64"/>
      <c r="D27" s="64"/>
      <c r="E27" s="64"/>
      <c r="F27" s="36">
        <f>D13+D14</f>
        <v>3749.6400000000003</v>
      </c>
      <c r="G27" s="10"/>
    </row>
    <row r="28" spans="1:7" s="20" customFormat="1" ht="21" customHeight="1">
      <c r="A28" s="35"/>
      <c r="B28" s="65" t="s">
        <v>8</v>
      </c>
      <c r="C28" s="65"/>
      <c r="D28" s="65"/>
      <c r="E28" s="65"/>
      <c r="F28" s="22">
        <f>F21+F22+F23+F27</f>
        <v>13789.32</v>
      </c>
      <c r="G28" s="7"/>
    </row>
    <row r="30" spans="1:6" ht="18" customHeight="1">
      <c r="A30" s="33" t="s">
        <v>43</v>
      </c>
      <c r="B30" s="33"/>
      <c r="C30" s="33"/>
      <c r="D30" s="33"/>
      <c r="E30" s="33"/>
      <c r="F30" s="1">
        <f>D8+D16-F28</f>
        <v>48173.9</v>
      </c>
    </row>
    <row r="31" spans="1:6" ht="20.25" customHeight="1">
      <c r="A31" s="33" t="s">
        <v>40</v>
      </c>
      <c r="B31" s="33"/>
      <c r="C31" s="33"/>
      <c r="D31" s="33"/>
      <c r="E31" s="33"/>
      <c r="F31" s="1">
        <f>F16</f>
        <v>-20501.520000000004</v>
      </c>
    </row>
    <row r="32" spans="1:6" ht="18" customHeight="1">
      <c r="A32" s="34" t="s">
        <v>41</v>
      </c>
      <c r="B32" s="34"/>
      <c r="C32" s="34"/>
      <c r="D32" s="34"/>
      <c r="E32" s="34"/>
      <c r="F32" s="1">
        <f>F30+F31</f>
        <v>27672.379999999997</v>
      </c>
    </row>
    <row r="33" ht="11.25" customHeight="1"/>
    <row r="35" spans="1:6" ht="15.75">
      <c r="A35" s="21" t="s">
        <v>16</v>
      </c>
      <c r="B35" s="21" t="s">
        <v>9</v>
      </c>
      <c r="C35" s="53" t="s">
        <v>28</v>
      </c>
      <c r="D35" s="54"/>
      <c r="E35" s="55"/>
      <c r="F35" s="21" t="s">
        <v>29</v>
      </c>
    </row>
    <row r="36" spans="1:6" s="27" customFormat="1" ht="15.75">
      <c r="A36" s="26"/>
      <c r="B36" s="28"/>
      <c r="C36" s="68"/>
      <c r="D36" s="69"/>
      <c r="E36" s="70"/>
      <c r="F36" s="29"/>
    </row>
    <row r="37" spans="1:6" ht="15.75">
      <c r="A37" s="2"/>
      <c r="B37" s="4"/>
      <c r="C37" s="59"/>
      <c r="D37" s="60"/>
      <c r="E37" s="61"/>
      <c r="F37" s="5"/>
    </row>
    <row r="38" spans="1:6" s="20" customFormat="1" ht="15.75">
      <c r="A38" s="62" t="s">
        <v>30</v>
      </c>
      <c r="B38" s="62"/>
      <c r="C38" s="62"/>
      <c r="D38" s="62"/>
      <c r="E38" s="62"/>
      <c r="F38" s="22">
        <f>SUM(F36:F37)</f>
        <v>0</v>
      </c>
    </row>
  </sheetData>
  <sheetProtection selectLockedCells="1" selectUnlockedCells="1"/>
  <mergeCells count="16">
    <mergeCell ref="A38:E38"/>
    <mergeCell ref="C36:E36"/>
    <mergeCell ref="C35:E35"/>
    <mergeCell ref="B28:E28"/>
    <mergeCell ref="C37:E37"/>
    <mergeCell ref="B22:E22"/>
    <mergeCell ref="B23:E23"/>
    <mergeCell ref="B24:E24"/>
    <mergeCell ref="B25:E25"/>
    <mergeCell ref="B26:E26"/>
    <mergeCell ref="B27:E27"/>
    <mergeCell ref="A1:F1"/>
    <mergeCell ref="A2:F2"/>
    <mergeCell ref="A18:F18"/>
    <mergeCell ref="B20:E20"/>
    <mergeCell ref="B21:E21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8"/>
  <sheetViews>
    <sheetView view="pageBreakPreview" zoomScaleSheetLayoutView="100" zoomScalePageLayoutView="0" workbookViewId="0" topLeftCell="A24">
      <selection activeCell="F31" sqref="F31"/>
    </sheetView>
  </sheetViews>
  <sheetFormatPr defaultColWidth="9.140625" defaultRowHeight="12.75" outlineLevelRow="1"/>
  <cols>
    <col min="1" max="1" width="4.421875" style="9" customWidth="1"/>
    <col min="2" max="2" width="17.00390625" style="3" customWidth="1"/>
    <col min="3" max="3" width="15.57421875" style="3" customWidth="1"/>
    <col min="4" max="4" width="13.57421875" style="3" customWidth="1"/>
    <col min="5" max="5" width="14.00390625" style="3" customWidth="1"/>
    <col min="6" max="6" width="18.140625" style="3" customWidth="1"/>
    <col min="7" max="7" width="10.140625" style="3" customWidth="1"/>
    <col min="8" max="8" width="9.57421875" style="3" bestFit="1" customWidth="1"/>
    <col min="9" max="9" width="11.421875" style="3" customWidth="1"/>
    <col min="10" max="10" width="11.00390625" style="3" customWidth="1"/>
    <col min="11" max="16384" width="9.140625" style="3" customWidth="1"/>
  </cols>
  <sheetData>
    <row r="1" spans="1:7" ht="15.75">
      <c r="A1" s="66" t="s">
        <v>51</v>
      </c>
      <c r="B1" s="66"/>
      <c r="C1" s="66"/>
      <c r="D1" s="66"/>
      <c r="E1" s="66"/>
      <c r="F1" s="66"/>
      <c r="G1" s="38"/>
    </row>
    <row r="2" spans="1:8" ht="15.75">
      <c r="A2" s="66" t="s">
        <v>44</v>
      </c>
      <c r="B2" s="66"/>
      <c r="C2" s="66"/>
      <c r="D2" s="66"/>
      <c r="E2" s="66"/>
      <c r="F2" s="66"/>
      <c r="G2" s="7"/>
      <c r="H2" s="8"/>
    </row>
    <row r="3" ht="9" customHeight="1"/>
    <row r="4" spans="1:6" ht="15.75" hidden="1" outlineLevel="1">
      <c r="A4" s="10" t="s">
        <v>39</v>
      </c>
      <c r="C4" s="10"/>
      <c r="D4" s="10"/>
      <c r="E4" s="10"/>
      <c r="F4" s="10"/>
    </row>
    <row r="5" spans="1:6" ht="15.75" hidden="1" outlineLevel="1">
      <c r="A5" s="10" t="s">
        <v>11</v>
      </c>
      <c r="C5" s="10"/>
      <c r="D5" s="10">
        <v>201.6</v>
      </c>
      <c r="E5" s="10" t="s">
        <v>12</v>
      </c>
      <c r="F5" s="10"/>
    </row>
    <row r="6" spans="4:9" ht="9" customHeight="1" collapsed="1">
      <c r="D6" s="10"/>
      <c r="I6" s="25"/>
    </row>
    <row r="7" spans="1:6" ht="15.75">
      <c r="A7" s="7"/>
      <c r="C7" s="7"/>
      <c r="D7" s="11"/>
      <c r="E7" s="7"/>
      <c r="F7" s="7"/>
    </row>
    <row r="8" spans="1:6" ht="15.75" collapsed="1">
      <c r="A8" s="7" t="s">
        <v>48</v>
      </c>
      <c r="C8" s="7"/>
      <c r="D8" s="11">
        <v>25212.5</v>
      </c>
      <c r="E8" s="7" t="s">
        <v>14</v>
      </c>
      <c r="F8" s="7"/>
    </row>
    <row r="9" spans="1:6" ht="15.75">
      <c r="A9" s="7" t="s">
        <v>49</v>
      </c>
      <c r="C9" s="10"/>
      <c r="D9" s="12">
        <f>C16</f>
        <v>-18152.969999999998</v>
      </c>
      <c r="E9" s="10" t="s">
        <v>14</v>
      </c>
      <c r="F9" s="10"/>
    </row>
    <row r="10" spans="2:6" ht="15.75">
      <c r="B10" s="10"/>
      <c r="C10" s="10"/>
      <c r="D10" s="10"/>
      <c r="E10" s="10"/>
      <c r="F10" s="13" t="s">
        <v>15</v>
      </c>
    </row>
    <row r="11" spans="1:6" s="9" customFormat="1" ht="28.5" customHeight="1">
      <c r="A11" s="2" t="s">
        <v>16</v>
      </c>
      <c r="B11" s="14" t="s">
        <v>17</v>
      </c>
      <c r="C11" s="15" t="s">
        <v>47</v>
      </c>
      <c r="D11" s="15" t="s">
        <v>0</v>
      </c>
      <c r="E11" s="15" t="s">
        <v>19</v>
      </c>
      <c r="F11" s="15" t="s">
        <v>50</v>
      </c>
    </row>
    <row r="12" spans="1:9" s="17" customFormat="1" ht="30" customHeight="1">
      <c r="A12" s="2">
        <v>1</v>
      </c>
      <c r="B12" s="40" t="s">
        <v>1</v>
      </c>
      <c r="C12" s="32">
        <v>-14858.13</v>
      </c>
      <c r="D12" s="30">
        <v>22643.88</v>
      </c>
      <c r="E12" s="30">
        <v>24026.27</v>
      </c>
      <c r="F12" s="30">
        <f>C12-D12+E12</f>
        <v>-13475.740000000002</v>
      </c>
      <c r="G12" s="3" t="s">
        <v>34</v>
      </c>
      <c r="H12" s="3">
        <v>9.36</v>
      </c>
      <c r="I12" s="25">
        <f>H12*12*H20</f>
        <v>22643.712</v>
      </c>
    </row>
    <row r="13" spans="1:9" s="17" customFormat="1" ht="15.75">
      <c r="A13" s="2">
        <v>2</v>
      </c>
      <c r="B13" s="40" t="s">
        <v>2</v>
      </c>
      <c r="C13" s="32">
        <v>-1984.03</v>
      </c>
      <c r="D13" s="30">
        <v>2515.8</v>
      </c>
      <c r="E13" s="30">
        <v>3519.34</v>
      </c>
      <c r="F13" s="30">
        <f>C13-D13+E13</f>
        <v>-980.4899999999998</v>
      </c>
      <c r="G13" s="10" t="s">
        <v>35</v>
      </c>
      <c r="H13" s="3">
        <v>3.2</v>
      </c>
      <c r="I13" s="24">
        <f>H13*12*H20</f>
        <v>7741.4400000000005</v>
      </c>
    </row>
    <row r="14" spans="1:9" s="17" customFormat="1" ht="29.25" customHeight="1">
      <c r="A14" s="2">
        <v>3</v>
      </c>
      <c r="B14" s="40" t="s">
        <v>36</v>
      </c>
      <c r="C14" s="32">
        <v>-917.1</v>
      </c>
      <c r="D14" s="30">
        <v>1233.84</v>
      </c>
      <c r="E14" s="30">
        <v>1287.79</v>
      </c>
      <c r="F14" s="30">
        <f>C14-D14+E14</f>
        <v>-863.1500000000001</v>
      </c>
      <c r="G14" s="10" t="s">
        <v>38</v>
      </c>
      <c r="H14" s="3">
        <v>0.95</v>
      </c>
      <c r="I14" s="24">
        <f>H14*12*H20</f>
        <v>2298.24</v>
      </c>
    </row>
    <row r="15" spans="1:9" s="17" customFormat="1" ht="29.25" customHeight="1">
      <c r="A15" s="2">
        <v>4</v>
      </c>
      <c r="B15" s="40" t="s">
        <v>45</v>
      </c>
      <c r="C15" s="32">
        <v>-393.71</v>
      </c>
      <c r="D15" s="30">
        <v>0</v>
      </c>
      <c r="E15" s="30">
        <v>0</v>
      </c>
      <c r="F15" s="30">
        <f>C15-D15+E15</f>
        <v>-393.71</v>
      </c>
      <c r="G15" s="10"/>
      <c r="H15" s="3"/>
      <c r="I15" s="24"/>
    </row>
    <row r="16" spans="1:6" ht="19.5" customHeight="1">
      <c r="A16" s="2"/>
      <c r="B16" s="40" t="s">
        <v>3</v>
      </c>
      <c r="C16" s="31">
        <f>SUM(C12:C15)</f>
        <v>-18152.969999999998</v>
      </c>
      <c r="D16" s="31">
        <f>SUM(D12:D15)</f>
        <v>26393.52</v>
      </c>
      <c r="E16" s="31">
        <f>SUM(E12:E15)</f>
        <v>28833.4</v>
      </c>
      <c r="F16" s="31">
        <f>SUM(F12:F15)</f>
        <v>-15713.09</v>
      </c>
    </row>
    <row r="17" ht="11.25" customHeight="1"/>
    <row r="18" spans="1:6" ht="15.75">
      <c r="A18" s="66" t="s">
        <v>20</v>
      </c>
      <c r="B18" s="66"/>
      <c r="C18" s="66"/>
      <c r="D18" s="66"/>
      <c r="E18" s="66"/>
      <c r="F18" s="66"/>
    </row>
    <row r="19" spans="1:8" ht="15.75">
      <c r="A19" s="38"/>
      <c r="B19" s="38"/>
      <c r="C19" s="38"/>
      <c r="D19" s="38"/>
      <c r="E19" s="38"/>
      <c r="F19" s="38"/>
      <c r="H19" s="3" t="s">
        <v>21</v>
      </c>
    </row>
    <row r="20" spans="1:8" ht="33" customHeight="1">
      <c r="A20" s="15" t="s">
        <v>33</v>
      </c>
      <c r="B20" s="67" t="s">
        <v>4</v>
      </c>
      <c r="C20" s="67"/>
      <c r="D20" s="67"/>
      <c r="E20" s="67"/>
      <c r="F20" s="41" t="s">
        <v>10</v>
      </c>
      <c r="G20" s="19"/>
      <c r="H20" s="3">
        <f>D5</f>
        <v>201.6</v>
      </c>
    </row>
    <row r="21" spans="1:10" ht="18" customHeight="1">
      <c r="A21" s="15">
        <v>1</v>
      </c>
      <c r="B21" s="63" t="s">
        <v>5</v>
      </c>
      <c r="C21" s="63"/>
      <c r="D21" s="63"/>
      <c r="E21" s="63"/>
      <c r="F21" s="36">
        <f>I13</f>
        <v>7741.4400000000005</v>
      </c>
      <c r="G21" s="10"/>
      <c r="H21" s="3" t="s">
        <v>22</v>
      </c>
      <c r="I21" s="3" t="s">
        <v>23</v>
      </c>
      <c r="J21" s="3" t="s">
        <v>24</v>
      </c>
    </row>
    <row r="22" spans="1:7" ht="18" customHeight="1">
      <c r="A22" s="15">
        <v>2</v>
      </c>
      <c r="B22" s="63" t="s">
        <v>42</v>
      </c>
      <c r="C22" s="63"/>
      <c r="D22" s="63"/>
      <c r="E22" s="63"/>
      <c r="F22" s="36">
        <f>I14</f>
        <v>2298.24</v>
      </c>
      <c r="G22" s="10"/>
    </row>
    <row r="23" spans="1:7" ht="18" customHeight="1">
      <c r="A23" s="15">
        <v>3</v>
      </c>
      <c r="B23" s="63" t="s">
        <v>6</v>
      </c>
      <c r="C23" s="63"/>
      <c r="D23" s="63"/>
      <c r="E23" s="63"/>
      <c r="F23" s="36">
        <f>F24+F25+F26</f>
        <v>2247</v>
      </c>
      <c r="G23" s="10"/>
    </row>
    <row r="24" spans="1:7" ht="16.5" customHeight="1">
      <c r="A24" s="15" t="s">
        <v>7</v>
      </c>
      <c r="B24" s="63" t="s">
        <v>25</v>
      </c>
      <c r="C24" s="63"/>
      <c r="D24" s="63"/>
      <c r="E24" s="63"/>
      <c r="F24" s="36">
        <v>0</v>
      </c>
      <c r="G24" s="10"/>
    </row>
    <row r="25" spans="1:7" ht="16.5" customHeight="1">
      <c r="A25" s="15" t="s">
        <v>7</v>
      </c>
      <c r="B25" s="63" t="s">
        <v>26</v>
      </c>
      <c r="C25" s="63"/>
      <c r="D25" s="63"/>
      <c r="E25" s="63"/>
      <c r="F25" s="36">
        <f>F37</f>
        <v>1376</v>
      </c>
      <c r="G25" s="10"/>
    </row>
    <row r="26" spans="1:7" ht="16.5" customHeight="1">
      <c r="A26" s="15" t="s">
        <v>7</v>
      </c>
      <c r="B26" s="63" t="s">
        <v>27</v>
      </c>
      <c r="C26" s="63"/>
      <c r="D26" s="63"/>
      <c r="E26" s="63"/>
      <c r="F26" s="36">
        <f>F36</f>
        <v>871</v>
      </c>
      <c r="G26" s="10"/>
    </row>
    <row r="27" spans="1:7" ht="17.25" customHeight="1">
      <c r="A27" s="15">
        <v>4</v>
      </c>
      <c r="B27" s="64" t="s">
        <v>37</v>
      </c>
      <c r="C27" s="64"/>
      <c r="D27" s="64"/>
      <c r="E27" s="64"/>
      <c r="F27" s="36">
        <f>D13+D14</f>
        <v>3749.6400000000003</v>
      </c>
      <c r="G27" s="10"/>
    </row>
    <row r="28" spans="1:7" s="20" customFormat="1" ht="21" customHeight="1">
      <c r="A28" s="39"/>
      <c r="B28" s="65" t="s">
        <v>8</v>
      </c>
      <c r="C28" s="65"/>
      <c r="D28" s="65"/>
      <c r="E28" s="65"/>
      <c r="F28" s="22">
        <f>F21+F22+F23+F27</f>
        <v>16036.32</v>
      </c>
      <c r="G28" s="7"/>
    </row>
    <row r="30" spans="1:6" ht="18" customHeight="1">
      <c r="A30" s="33" t="s">
        <v>54</v>
      </c>
      <c r="B30" s="33"/>
      <c r="C30" s="33"/>
      <c r="D30" s="33"/>
      <c r="E30" s="33"/>
      <c r="F30" s="1">
        <f>D8+D16-F28</f>
        <v>35569.700000000004</v>
      </c>
    </row>
    <row r="31" spans="1:6" ht="20.25" customHeight="1">
      <c r="A31" s="33" t="s">
        <v>55</v>
      </c>
      <c r="B31" s="33"/>
      <c r="C31" s="33"/>
      <c r="D31" s="33"/>
      <c r="E31" s="33"/>
      <c r="F31" s="1">
        <f>F16</f>
        <v>-15713.09</v>
      </c>
    </row>
    <row r="32" spans="1:6" ht="18" customHeight="1">
      <c r="A32" s="34" t="s">
        <v>41</v>
      </c>
      <c r="B32" s="34"/>
      <c r="C32" s="34"/>
      <c r="D32" s="34"/>
      <c r="E32" s="34"/>
      <c r="F32" s="1">
        <f>F30+F31</f>
        <v>19856.610000000004</v>
      </c>
    </row>
    <row r="33" ht="11.25" customHeight="1"/>
    <row r="35" spans="1:6" ht="15.75">
      <c r="A35" s="21" t="s">
        <v>16</v>
      </c>
      <c r="B35" s="21" t="s">
        <v>9</v>
      </c>
      <c r="C35" s="53" t="s">
        <v>28</v>
      </c>
      <c r="D35" s="54"/>
      <c r="E35" s="55"/>
      <c r="F35" s="21" t="s">
        <v>29</v>
      </c>
    </row>
    <row r="36" spans="1:6" s="27" customFormat="1" ht="15.75">
      <c r="A36" s="26">
        <v>1</v>
      </c>
      <c r="B36" s="28">
        <v>41795</v>
      </c>
      <c r="C36" s="68" t="s">
        <v>52</v>
      </c>
      <c r="D36" s="69"/>
      <c r="E36" s="70"/>
      <c r="F36" s="29">
        <v>871</v>
      </c>
    </row>
    <row r="37" spans="1:6" ht="15.75">
      <c r="A37" s="2">
        <v>2</v>
      </c>
      <c r="B37" s="46">
        <v>41969</v>
      </c>
      <c r="C37" s="56" t="s">
        <v>53</v>
      </c>
      <c r="D37" s="57"/>
      <c r="E37" s="58"/>
      <c r="F37" s="47">
        <v>1376</v>
      </c>
    </row>
    <row r="38" spans="1:6" s="20" customFormat="1" ht="15.75">
      <c r="A38" s="62" t="s">
        <v>30</v>
      </c>
      <c r="B38" s="62"/>
      <c r="C38" s="62"/>
      <c r="D38" s="62"/>
      <c r="E38" s="62"/>
      <c r="F38" s="22">
        <f>SUM(F36:F37)</f>
        <v>2247</v>
      </c>
    </row>
  </sheetData>
  <sheetProtection selectLockedCells="1" selectUnlockedCells="1"/>
  <mergeCells count="16">
    <mergeCell ref="A1:F1"/>
    <mergeCell ref="A2:F2"/>
    <mergeCell ref="A18:F18"/>
    <mergeCell ref="B20:E20"/>
    <mergeCell ref="B21:E21"/>
    <mergeCell ref="B22:E22"/>
    <mergeCell ref="C35:E35"/>
    <mergeCell ref="C36:E36"/>
    <mergeCell ref="C37:E37"/>
    <mergeCell ref="A38:E38"/>
    <mergeCell ref="B23:E23"/>
    <mergeCell ref="B24:E24"/>
    <mergeCell ref="B25:E25"/>
    <mergeCell ref="B26:E26"/>
    <mergeCell ref="B27:E27"/>
    <mergeCell ref="B28:E28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2017-09-15T10:30:16Z</cp:lastPrinted>
  <dcterms:created xsi:type="dcterms:W3CDTF">2015-10-12T10:40:12Z</dcterms:created>
  <dcterms:modified xsi:type="dcterms:W3CDTF">2018-03-16T07:36:08Z</dcterms:modified>
  <cp:category/>
  <cp:version/>
  <cp:contentType/>
  <cp:contentStatus/>
</cp:coreProperties>
</file>