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</sheets>
  <definedNames>
    <definedName name="_xlnm.Print_Area" localSheetId="2">'2015'!$A$1:$F$33</definedName>
  </definedNames>
  <calcPr fullCalcOnLoad="1" refMode="R1C1"/>
</workbook>
</file>

<file path=xl/sharedStrings.xml><?xml version="1.0" encoding="utf-8"?>
<sst xmlns="http://schemas.openxmlformats.org/spreadsheetml/2006/main" count="258" uniqueCount="102">
  <si>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</si>
  <si>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</si>
  <si>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</si>
  <si>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</si>
  <si>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</si>
  <si>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</si>
  <si>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</si>
  <si>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</si>
  <si>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</si>
  <si>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</si>
  <si>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</si>
  <si>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</si>
  <si>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</si>
  <si>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</si>
  <si>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</si>
  <si>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</si>
  <si>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</si>
  <si>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</si>
  <si>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</si>
  <si>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</si>
  <si>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</si>
  <si>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</si>
  <si>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</si>
  <si>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</si>
  <si>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</si>
  <si>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</si>
  <si>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</si>
  <si>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</si>
  <si>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</si>
  <si>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</si>
  <si>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</si>
  <si>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</si>
  <si>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</si>
  <si>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</si>
  <si>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</si>
  <si>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</si>
  <si>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</si>
  <si>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</si>
  <si>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</si>
  <si>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</si>
  <si>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</si>
  <si>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</si>
  <si>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</si>
  <si>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</si>
  <si>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</si>
  <si>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</si>
  <si>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</si>
  <si>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</si>
  <si>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</si>
  <si>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Вывоз КГМ</t>
  </si>
  <si>
    <t>5.</t>
  </si>
  <si>
    <t>Вывоз и складирование ТБО</t>
  </si>
  <si>
    <t>двор</t>
  </si>
  <si>
    <t xml:space="preserve">Выполненные работы </t>
  </si>
  <si>
    <t>В управлении ООО «УК Старый Город» - с 01.01.2011 года</t>
  </si>
  <si>
    <t>Персонифицированный учет МКД (за 2013 год)</t>
  </si>
  <si>
    <t>Задолженность на 01.01.2013 г</t>
  </si>
  <si>
    <t>Задолженность на 01.01.2014 г.</t>
  </si>
  <si>
    <t>осмотр электросетей</t>
  </si>
  <si>
    <t>ремонт силового предохранительного шкафа</t>
  </si>
  <si>
    <t>Сальдо на 01.01.2014г (по начислениям) (+)</t>
  </si>
  <si>
    <t>Задолженность населения на 31.12.2013г., в т.ч.</t>
  </si>
  <si>
    <t xml:space="preserve">     - за декабрь 2013 года</t>
  </si>
  <si>
    <t>Экономист ООО «УК Старый город»                                                                      Боброва А.Е.</t>
  </si>
  <si>
    <t>Ул. Линейная, д. 9</t>
  </si>
  <si>
    <t>Общая площадь квартир –  92,82 м.кв.</t>
  </si>
  <si>
    <t>Остаток на 01.01.2013 года – 12695,04 (+)</t>
  </si>
  <si>
    <t>8243,18</t>
  </si>
  <si>
    <t>04.02.2013 Осмотр электросетей                                             738,00</t>
  </si>
  <si>
    <t>24.05.2013 Ремонт силового предохранительного шкафа    1513,00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</si>
  <si>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</si>
  <si>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</si>
  <si>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</si>
  <si>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13,05,2014</t>
  </si>
  <si>
    <t>14,05,2014</t>
  </si>
  <si>
    <t>06,08,2014</t>
  </si>
  <si>
    <t>смена колен водосточных труб, воронок водосточных труб переборка кровли</t>
  </si>
  <si>
    <t>перенавеска водосточных труб, очистка водосточной системы</t>
  </si>
  <si>
    <t>Персонифицированный учет МКД  за  2014 г.</t>
  </si>
  <si>
    <t xml:space="preserve">Остаток на 01.01.2014 г. 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</si>
  <si>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</si>
  <si>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</si>
  <si>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</si>
  <si>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</si>
  <si>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</si>
  <si>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</si>
  <si>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</si>
  <si>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</si>
  <si>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</si>
  <si>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</si>
  <si>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</si>
  <si>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</si>
  <si>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</si>
  <si>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</si>
  <si>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</si>
  <si>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</si>
  <si>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</si>
  <si>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</si>
  <si>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</si>
  <si>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кгм</t>
  </si>
  <si>
    <t>Аварийные работы.Засор канализации</t>
  </si>
  <si>
    <t>Аварийные работы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</si>
</sst>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49" fontId="1" fillId="33" borderId="15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1">
      <selection activeCell="A27" sqref="A2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7" t="s">
        <v>91</v>
      </c>
      <c r="B1" s="67"/>
      <c r="C1" s="67"/>
      <c r="D1" s="67"/>
      <c r="E1" s="67"/>
      <c r="F1" s="67"/>
      <c r="G1" s="60"/>
    </row>
    <row r="2" spans="1:8" ht="15.75">
      <c r="A2" s="67" t="s">
        <v>64</v>
      </c>
      <c r="B2" s="67"/>
      <c r="C2" s="67"/>
      <c r="D2" s="67"/>
      <c r="E2" s="67"/>
      <c r="F2" s="67"/>
      <c r="G2" s="9"/>
      <c r="H2" s="10"/>
    </row>
    <row r="3" ht="12.75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92.82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92</v>
      </c>
      <c r="C7" s="9"/>
      <c r="D7" s="13">
        <f>'2016'!F30</f>
        <v>15954.641999999994</v>
      </c>
      <c r="E7" s="9" t="s">
        <v>21</v>
      </c>
      <c r="F7" s="9"/>
    </row>
    <row r="8" spans="1:6" ht="15.75">
      <c r="A8" s="9" t="s">
        <v>93</v>
      </c>
      <c r="C8" s="12"/>
      <c r="D8" s="14">
        <f>C15</f>
        <v>-20008.59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94</v>
      </c>
      <c r="D10" s="17" t="s">
        <v>0</v>
      </c>
      <c r="E10" s="17" t="s">
        <v>28</v>
      </c>
      <c r="F10" s="17" t="s">
        <v>95</v>
      </c>
    </row>
    <row r="11" spans="1:9" s="20" customFormat="1" ht="30" customHeight="1">
      <c r="A11" s="4">
        <v>1</v>
      </c>
      <c r="B11" s="18" t="s">
        <v>2</v>
      </c>
      <c r="C11" s="53">
        <v>-17302.72</v>
      </c>
      <c r="D11" s="51">
        <v>12695.04</v>
      </c>
      <c r="E11" s="51">
        <v>12598.8</v>
      </c>
      <c r="F11" s="51">
        <f>C11-D11+E11</f>
        <v>-17398.960000000003</v>
      </c>
      <c r="G11" s="5" t="s">
        <v>43</v>
      </c>
      <c r="H11" s="5">
        <v>11.33</v>
      </c>
      <c r="I11" s="33">
        <f>H11*12*H19</f>
        <v>12617.088</v>
      </c>
    </row>
    <row r="12" spans="1:9" s="20" customFormat="1" ht="15.75">
      <c r="A12" s="4">
        <v>2</v>
      </c>
      <c r="B12" s="18" t="s">
        <v>3</v>
      </c>
      <c r="C12" s="53">
        <v>-1578.4299999999996</v>
      </c>
      <c r="D12" s="51">
        <v>1158.12</v>
      </c>
      <c r="E12" s="51">
        <v>1149.36</v>
      </c>
      <c r="F12" s="51">
        <f>C12-D12+E12</f>
        <v>-1587.1899999999994</v>
      </c>
      <c r="G12" s="12" t="s">
        <v>44</v>
      </c>
      <c r="H12" s="5">
        <v>3.2</v>
      </c>
      <c r="I12" s="32">
        <f>H12*12*H19</f>
        <v>3563.5200000000004</v>
      </c>
    </row>
    <row r="13" spans="1:9" s="20" customFormat="1" ht="29.25" customHeight="1">
      <c r="A13" s="4">
        <v>3</v>
      </c>
      <c r="B13" s="18" t="s">
        <v>45</v>
      </c>
      <c r="C13" s="53">
        <v>-732.8400000000001</v>
      </c>
      <c r="D13" s="51">
        <v>567.96</v>
      </c>
      <c r="E13" s="51">
        <v>563.64</v>
      </c>
      <c r="F13" s="51">
        <f>C13-D13+E13</f>
        <v>-737.1600000000002</v>
      </c>
      <c r="G13" s="12" t="s">
        <v>99</v>
      </c>
      <c r="H13" s="5">
        <v>0.6</v>
      </c>
      <c r="I13" s="32">
        <f>H13*12*H19</f>
        <v>668.16</v>
      </c>
    </row>
    <row r="14" spans="1:8" s="20" customFormat="1" ht="30" customHeight="1">
      <c r="A14" s="4">
        <v>4</v>
      </c>
      <c r="B14" s="18" t="s">
        <v>46</v>
      </c>
      <c r="C14" s="53">
        <v>-394.6</v>
      </c>
      <c r="D14" s="51">
        <v>414.84</v>
      </c>
      <c r="E14" s="51">
        <v>355.34</v>
      </c>
      <c r="F14" s="51">
        <f>C14-D14+E14</f>
        <v>-454.1000000000001</v>
      </c>
      <c r="G14" s="19"/>
      <c r="H14" s="19"/>
    </row>
    <row r="15" spans="1:9" ht="19.5" customHeight="1">
      <c r="A15" s="4"/>
      <c r="B15" s="18" t="s">
        <v>4</v>
      </c>
      <c r="C15" s="52">
        <f>SUM(C11:C14)</f>
        <v>-20008.59</v>
      </c>
      <c r="D15" s="52">
        <f>SUM(D11:D14)</f>
        <v>14835.96</v>
      </c>
      <c r="E15" s="52">
        <f>SUM(E11:E14)</f>
        <v>14667.14</v>
      </c>
      <c r="F15" s="52">
        <f>SUM(F11:F14)</f>
        <v>-20177.41</v>
      </c>
      <c r="I15" s="64" t="s">
        <v>98</v>
      </c>
    </row>
    <row r="16" ht="11.25" customHeight="1"/>
    <row r="17" spans="1:6" ht="15.75">
      <c r="A17" s="67" t="s">
        <v>29</v>
      </c>
      <c r="B17" s="67"/>
      <c r="C17" s="67"/>
      <c r="D17" s="67"/>
      <c r="E17" s="67"/>
      <c r="F17" s="67"/>
    </row>
    <row r="18" spans="1:8" ht="15.75">
      <c r="A18" s="60"/>
      <c r="B18" s="60"/>
      <c r="C18" s="60"/>
      <c r="D18" s="60"/>
      <c r="E18" s="60"/>
      <c r="F18" s="60"/>
      <c r="H18" s="5" t="s">
        <v>30</v>
      </c>
    </row>
    <row r="19" spans="1:8" ht="33" customHeight="1">
      <c r="A19" s="17" t="s">
        <v>42</v>
      </c>
      <c r="B19" s="68" t="s">
        <v>6</v>
      </c>
      <c r="C19" s="68"/>
      <c r="D19" s="68"/>
      <c r="E19" s="68"/>
      <c r="F19" s="21" t="s">
        <v>17</v>
      </c>
      <c r="G19" s="22"/>
      <c r="H19" s="5">
        <v>92.8</v>
      </c>
    </row>
    <row r="20" spans="1:10" ht="18" customHeight="1">
      <c r="A20" s="23">
        <v>1</v>
      </c>
      <c r="B20" s="69" t="s">
        <v>8</v>
      </c>
      <c r="C20" s="69"/>
      <c r="D20" s="69"/>
      <c r="E20" s="70"/>
      <c r="F20" s="63">
        <f>I12</f>
        <v>3563.5200000000004</v>
      </c>
      <c r="G20" s="12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46</v>
      </c>
      <c r="C21" s="71"/>
      <c r="D21" s="71"/>
      <c r="E21" s="72"/>
      <c r="F21" s="63">
        <f>D14</f>
        <v>414.84</v>
      </c>
      <c r="G21" s="12"/>
    </row>
    <row r="22" spans="1:7" ht="18" customHeight="1">
      <c r="A22" s="25">
        <v>3</v>
      </c>
      <c r="B22" s="71" t="s">
        <v>49</v>
      </c>
      <c r="C22" s="71"/>
      <c r="D22" s="71"/>
      <c r="E22" s="72"/>
      <c r="F22" s="63">
        <f>I13</f>
        <v>668.16</v>
      </c>
      <c r="G22" s="61"/>
    </row>
    <row r="23" spans="1:7" ht="15" customHeight="1" outlineLevel="1">
      <c r="A23" s="25">
        <v>4</v>
      </c>
      <c r="B23" s="71" t="s">
        <v>12</v>
      </c>
      <c r="C23" s="71"/>
      <c r="D23" s="71"/>
      <c r="E23" s="72"/>
      <c r="F23" s="63">
        <f>F24+F25+F26</f>
        <v>1380</v>
      </c>
      <c r="G23" s="12"/>
    </row>
    <row r="24" spans="1:7" ht="16.5" customHeight="1" outlineLevel="1">
      <c r="A24" s="25" t="s">
        <v>13</v>
      </c>
      <c r="B24" s="71" t="s">
        <v>34</v>
      </c>
      <c r="C24" s="71"/>
      <c r="D24" s="71"/>
      <c r="E24" s="72"/>
      <c r="F24" s="63">
        <v>0</v>
      </c>
      <c r="G24" s="12"/>
    </row>
    <row r="25" spans="1:7" ht="18" customHeight="1" outlineLevel="1">
      <c r="A25" s="25" t="s">
        <v>13</v>
      </c>
      <c r="B25" s="71" t="s">
        <v>35</v>
      </c>
      <c r="C25" s="71"/>
      <c r="D25" s="71"/>
      <c r="E25" s="72"/>
      <c r="F25" s="63">
        <v>0</v>
      </c>
      <c r="G25" s="12"/>
    </row>
    <row r="26" spans="1:7" ht="21" customHeight="1" outlineLevel="1">
      <c r="A26" s="25" t="s">
        <v>13</v>
      </c>
      <c r="B26" s="71" t="s">
        <v>101</v>
      </c>
      <c r="C26" s="71"/>
      <c r="D26" s="71"/>
      <c r="E26" s="72"/>
      <c r="F26" s="63">
        <f>F36</f>
        <v>1380</v>
      </c>
      <c r="G26" s="12"/>
    </row>
    <row r="27" spans="1:7" ht="17.25" customHeight="1">
      <c r="A27" s="25">
        <v>5</v>
      </c>
      <c r="B27" s="79" t="s">
        <v>51</v>
      </c>
      <c r="C27" s="79"/>
      <c r="D27" s="79"/>
      <c r="E27" s="80"/>
      <c r="F27" s="63">
        <f>D12+D13</f>
        <v>1726.08</v>
      </c>
      <c r="G27" s="12"/>
    </row>
    <row r="28" spans="1:7" s="28" customFormat="1" ht="21" customHeight="1">
      <c r="A28" s="26"/>
      <c r="B28" s="73" t="s">
        <v>14</v>
      </c>
      <c r="C28" s="73"/>
      <c r="D28" s="73"/>
      <c r="E28" s="73"/>
      <c r="F28" s="62">
        <f>F20+F21+F22+F23+F27</f>
        <v>7752.6</v>
      </c>
      <c r="G28" s="9"/>
    </row>
    <row r="30" spans="1:6" ht="18" customHeight="1">
      <c r="A30" s="57" t="s">
        <v>96</v>
      </c>
      <c r="B30" s="57"/>
      <c r="C30" s="57"/>
      <c r="D30" s="57"/>
      <c r="E30" s="57"/>
      <c r="F30" s="3">
        <f>D7+D15-F28</f>
        <v>23038.001999999993</v>
      </c>
    </row>
    <row r="31" spans="1:6" ht="20.25" customHeight="1">
      <c r="A31" s="57" t="s">
        <v>97</v>
      </c>
      <c r="B31" s="57"/>
      <c r="C31" s="57"/>
      <c r="D31" s="57"/>
      <c r="E31" s="57"/>
      <c r="F31" s="3">
        <f>F15</f>
        <v>-20177.41</v>
      </c>
    </row>
    <row r="32" spans="1:6" ht="18" customHeight="1">
      <c r="A32" s="58" t="s">
        <v>71</v>
      </c>
      <c r="B32" s="58"/>
      <c r="C32" s="58"/>
      <c r="D32" s="58"/>
      <c r="E32" s="58"/>
      <c r="F32" s="3">
        <f>F30+F31</f>
        <v>2860.5919999999933</v>
      </c>
    </row>
    <row r="33" ht="11.25" customHeight="1"/>
    <row r="35" spans="1:6" ht="15.75">
      <c r="A35" s="29" t="s">
        <v>25</v>
      </c>
      <c r="B35" s="29" t="s">
        <v>16</v>
      </c>
      <c r="C35" s="74" t="s">
        <v>37</v>
      </c>
      <c r="D35" s="75"/>
      <c r="E35" s="76"/>
      <c r="F35" s="29" t="s">
        <v>38</v>
      </c>
    </row>
    <row r="36" spans="1:6" ht="15.75">
      <c r="A36" s="4"/>
      <c r="B36" s="65">
        <v>42898</v>
      </c>
      <c r="C36" s="77" t="s">
        <v>100</v>
      </c>
      <c r="D36" s="77"/>
      <c r="E36" s="77"/>
      <c r="F36" s="66">
        <v>1380</v>
      </c>
    </row>
    <row r="37" spans="1:6" s="28" customFormat="1" ht="15.75">
      <c r="A37" s="78" t="s">
        <v>39</v>
      </c>
      <c r="B37" s="78"/>
      <c r="C37" s="78"/>
      <c r="D37" s="78"/>
      <c r="E37" s="78"/>
      <c r="F37" s="30">
        <f>SUM(F36:F36)</f>
        <v>1380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7" t="s">
        <v>84</v>
      </c>
      <c r="B1" s="67"/>
      <c r="C1" s="67"/>
      <c r="D1" s="67"/>
      <c r="E1" s="67"/>
      <c r="F1" s="67"/>
      <c r="G1" s="59"/>
    </row>
    <row r="2" spans="1:8" ht="15.75">
      <c r="A2" s="67" t="s">
        <v>64</v>
      </c>
      <c r="B2" s="67"/>
      <c r="C2" s="67"/>
      <c r="D2" s="67"/>
      <c r="E2" s="67"/>
      <c r="F2" s="67"/>
      <c r="G2" s="9"/>
      <c r="H2" s="10"/>
    </row>
    <row r="3" ht="12.75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92.82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85</v>
      </c>
      <c r="C7" s="9"/>
      <c r="D7" s="13">
        <f>'2015'!F30</f>
        <v>7491.257999999994</v>
      </c>
      <c r="E7" s="9" t="s">
        <v>21</v>
      </c>
      <c r="F7" s="9"/>
    </row>
    <row r="8" spans="1:6" ht="15.75">
      <c r="A8" s="9" t="s">
        <v>86</v>
      </c>
      <c r="C8" s="12"/>
      <c r="D8" s="14">
        <f>C15</f>
        <v>-15957.83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87</v>
      </c>
      <c r="D10" s="17" t="s">
        <v>0</v>
      </c>
      <c r="E10" s="17" t="s">
        <v>28</v>
      </c>
      <c r="F10" s="17" t="s">
        <v>88</v>
      </c>
    </row>
    <row r="11" spans="1:9" s="20" customFormat="1" ht="30" customHeight="1">
      <c r="A11" s="4">
        <v>1</v>
      </c>
      <c r="B11" s="18" t="s">
        <v>2</v>
      </c>
      <c r="C11" s="53">
        <v>-13807</v>
      </c>
      <c r="D11" s="51">
        <v>12695.04</v>
      </c>
      <c r="E11" s="51">
        <v>9199.32</v>
      </c>
      <c r="F11" s="51">
        <f>C11-D11+E11</f>
        <v>-17302.72</v>
      </c>
      <c r="G11" s="5" t="s">
        <v>43</v>
      </c>
      <c r="H11" s="5">
        <v>11.33</v>
      </c>
      <c r="I11" s="33">
        <f>H11*12*H19</f>
        <v>12617.088</v>
      </c>
    </row>
    <row r="12" spans="1:9" s="20" customFormat="1" ht="15.75">
      <c r="A12" s="4">
        <v>2</v>
      </c>
      <c r="B12" s="18" t="s">
        <v>3</v>
      </c>
      <c r="C12" s="53">
        <v>-1259.53</v>
      </c>
      <c r="D12" s="51">
        <v>1158.12</v>
      </c>
      <c r="E12" s="51">
        <v>839.22</v>
      </c>
      <c r="F12" s="51">
        <f>C12-D12+E12</f>
        <v>-1578.4299999999996</v>
      </c>
      <c r="G12" s="12" t="s">
        <v>44</v>
      </c>
      <c r="H12" s="5">
        <v>3.2</v>
      </c>
      <c r="I12" s="32">
        <f>H12*12*H19</f>
        <v>3563.5200000000004</v>
      </c>
    </row>
    <row r="13" spans="1:9" s="20" customFormat="1" ht="29.25" customHeight="1">
      <c r="A13" s="4">
        <v>3</v>
      </c>
      <c r="B13" s="18" t="s">
        <v>45</v>
      </c>
      <c r="C13" s="53">
        <v>-576.4200000000001</v>
      </c>
      <c r="D13" s="51">
        <v>567.96</v>
      </c>
      <c r="E13" s="51">
        <v>411.54</v>
      </c>
      <c r="F13" s="51">
        <f>C13-D13+E13</f>
        <v>-732.8400000000001</v>
      </c>
      <c r="G13" s="12" t="s">
        <v>52</v>
      </c>
      <c r="H13" s="5">
        <v>0.6</v>
      </c>
      <c r="I13" s="32">
        <f>H13*12*H19</f>
        <v>668.16</v>
      </c>
    </row>
    <row r="14" spans="1:8" s="20" customFormat="1" ht="30" customHeight="1">
      <c r="A14" s="4">
        <v>4</v>
      </c>
      <c r="B14" s="18" t="s">
        <v>46</v>
      </c>
      <c r="C14" s="53">
        <v>-314.88</v>
      </c>
      <c r="D14" s="51">
        <v>289.56</v>
      </c>
      <c r="E14" s="51">
        <v>209.84</v>
      </c>
      <c r="F14" s="51">
        <f>C14-D14+E14</f>
        <v>-394.6</v>
      </c>
      <c r="G14" s="19"/>
      <c r="H14" s="19"/>
    </row>
    <row r="15" spans="1:6" ht="19.5" customHeight="1">
      <c r="A15" s="4"/>
      <c r="B15" s="18" t="s">
        <v>4</v>
      </c>
      <c r="C15" s="52">
        <f>SUM(C11:C14)</f>
        <v>-15957.83</v>
      </c>
      <c r="D15" s="52">
        <f>SUM(D11:D14)</f>
        <v>14710.679999999998</v>
      </c>
      <c r="E15" s="52">
        <f>SUM(E11:E14)</f>
        <v>10659.92</v>
      </c>
      <c r="F15" s="52">
        <f>SUM(F11:F14)</f>
        <v>-20008.59</v>
      </c>
    </row>
    <row r="16" ht="11.25" customHeight="1"/>
    <row r="17" spans="1:6" ht="15.75">
      <c r="A17" s="67" t="s">
        <v>29</v>
      </c>
      <c r="B17" s="67"/>
      <c r="C17" s="67"/>
      <c r="D17" s="67"/>
      <c r="E17" s="67"/>
      <c r="F17" s="67"/>
    </row>
    <row r="18" spans="1:8" ht="15.75">
      <c r="A18" s="59"/>
      <c r="B18" s="59"/>
      <c r="C18" s="59"/>
      <c r="D18" s="59"/>
      <c r="E18" s="59"/>
      <c r="F18" s="59"/>
      <c r="H18" s="5" t="s">
        <v>30</v>
      </c>
    </row>
    <row r="19" spans="1:8" ht="33" customHeight="1">
      <c r="A19" s="17" t="s">
        <v>42</v>
      </c>
      <c r="B19" s="68" t="s">
        <v>6</v>
      </c>
      <c r="C19" s="68"/>
      <c r="D19" s="68"/>
      <c r="E19" s="68"/>
      <c r="F19" s="21" t="s">
        <v>17</v>
      </c>
      <c r="G19" s="22"/>
      <c r="H19" s="5">
        <v>92.8</v>
      </c>
    </row>
    <row r="20" spans="1:10" ht="18" customHeight="1">
      <c r="A20" s="23">
        <v>1</v>
      </c>
      <c r="B20" s="69" t="s">
        <v>8</v>
      </c>
      <c r="C20" s="69"/>
      <c r="D20" s="69"/>
      <c r="E20" s="70"/>
      <c r="F20" s="63">
        <f>I12</f>
        <v>3563.5200000000004</v>
      </c>
      <c r="G20" s="12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46</v>
      </c>
      <c r="C21" s="71"/>
      <c r="D21" s="71"/>
      <c r="E21" s="72"/>
      <c r="F21" s="63">
        <f>0.26*12*H19</f>
        <v>289.536</v>
      </c>
      <c r="G21" s="12"/>
    </row>
    <row r="22" spans="1:7" ht="18" customHeight="1">
      <c r="A22" s="25">
        <v>3</v>
      </c>
      <c r="B22" s="71" t="s">
        <v>49</v>
      </c>
      <c r="C22" s="71"/>
      <c r="D22" s="71"/>
      <c r="E22" s="72"/>
      <c r="F22" s="63">
        <f>I13</f>
        <v>668.16</v>
      </c>
      <c r="G22" s="61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2"/>
      <c r="F23" s="63">
        <f>F24+F25+F26</f>
        <v>0</v>
      </c>
      <c r="G23" s="12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2"/>
      <c r="F24" s="63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2"/>
      <c r="F25" s="63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2"/>
      <c r="F26" s="63">
        <v>0</v>
      </c>
      <c r="G26" s="12"/>
    </row>
    <row r="27" spans="1:7" ht="17.25" customHeight="1" collapsed="1">
      <c r="A27" s="25">
        <v>4</v>
      </c>
      <c r="B27" s="79" t="s">
        <v>51</v>
      </c>
      <c r="C27" s="79"/>
      <c r="D27" s="79"/>
      <c r="E27" s="80"/>
      <c r="F27" s="63">
        <f>D12+D13</f>
        <v>1726.08</v>
      </c>
      <c r="G27" s="12"/>
    </row>
    <row r="28" spans="1:7" s="28" customFormat="1" ht="21" customHeight="1">
      <c r="A28" s="26"/>
      <c r="B28" s="73" t="s">
        <v>14</v>
      </c>
      <c r="C28" s="73"/>
      <c r="D28" s="73"/>
      <c r="E28" s="73"/>
      <c r="F28" s="62">
        <f>F20+F21+F22+F23+F27</f>
        <v>6247.296</v>
      </c>
      <c r="G28" s="9"/>
    </row>
    <row r="30" spans="1:6" ht="18" customHeight="1">
      <c r="A30" s="57" t="s">
        <v>89</v>
      </c>
      <c r="B30" s="57"/>
      <c r="C30" s="57"/>
      <c r="D30" s="57"/>
      <c r="E30" s="57"/>
      <c r="F30" s="3">
        <f>D7+D15-F28</f>
        <v>15954.641999999994</v>
      </c>
    </row>
    <row r="31" spans="1:6" ht="20.25" customHeight="1">
      <c r="A31" s="57" t="s">
        <v>90</v>
      </c>
      <c r="B31" s="57"/>
      <c r="C31" s="57"/>
      <c r="D31" s="57"/>
      <c r="E31" s="57"/>
      <c r="F31" s="3">
        <f>F15</f>
        <v>-20008.59</v>
      </c>
    </row>
    <row r="32" spans="1:6" ht="18" customHeight="1">
      <c r="A32" s="58" t="s">
        <v>71</v>
      </c>
      <c r="B32" s="58"/>
      <c r="C32" s="58"/>
      <c r="D32" s="58"/>
      <c r="E32" s="58"/>
      <c r="F32" s="3">
        <f>F30+F31</f>
        <v>-4053.948000000006</v>
      </c>
    </row>
    <row r="33" ht="11.25" customHeight="1"/>
    <row r="35" spans="1:6" ht="15.75">
      <c r="A35" s="29" t="s">
        <v>25</v>
      </c>
      <c r="B35" s="29" t="s">
        <v>16</v>
      </c>
      <c r="C35" s="74" t="s">
        <v>37</v>
      </c>
      <c r="D35" s="75"/>
      <c r="E35" s="76"/>
      <c r="F35" s="29" t="s">
        <v>38</v>
      </c>
    </row>
    <row r="36" spans="1:6" ht="15.75">
      <c r="A36" s="4"/>
      <c r="B36" s="6"/>
      <c r="C36" s="81"/>
      <c r="D36" s="82"/>
      <c r="E36" s="83"/>
      <c r="F36" s="7"/>
    </row>
    <row r="37" spans="1:6" s="28" customFormat="1" ht="15.75">
      <c r="A37" s="78" t="s">
        <v>39</v>
      </c>
      <c r="B37" s="78"/>
      <c r="C37" s="78"/>
      <c r="D37" s="78"/>
      <c r="E37" s="78"/>
      <c r="F37" s="30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8">
      <selection activeCell="E8" sqref="E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7" t="s">
        <v>40</v>
      </c>
      <c r="B1" s="67"/>
      <c r="C1" s="67"/>
      <c r="D1" s="67"/>
      <c r="E1" s="67"/>
      <c r="F1" s="67"/>
      <c r="G1" s="8"/>
    </row>
    <row r="2" spans="1:8" ht="15.75">
      <c r="A2" s="67" t="s">
        <v>64</v>
      </c>
      <c r="B2" s="67"/>
      <c r="C2" s="67"/>
      <c r="D2" s="67"/>
      <c r="E2" s="67"/>
      <c r="F2" s="67"/>
      <c r="G2" s="9"/>
      <c r="H2" s="10"/>
    </row>
    <row r="3" ht="12.75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92.82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20</v>
      </c>
      <c r="C7" s="9"/>
      <c r="D7" s="13">
        <f>'2014'!F30</f>
        <v>-972.1260000000038</v>
      </c>
      <c r="E7" s="9" t="s">
        <v>23</v>
      </c>
      <c r="F7" s="9"/>
    </row>
    <row r="8" spans="1:6" ht="15.75">
      <c r="A8" s="9" t="s">
        <v>22</v>
      </c>
      <c r="C8" s="12"/>
      <c r="D8" s="14">
        <f>C15</f>
        <v>-11907.07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3">
        <v>-10311.28</v>
      </c>
      <c r="D11" s="51">
        <v>12695.04</v>
      </c>
      <c r="E11" s="51">
        <v>9199.32</v>
      </c>
      <c r="F11" s="51">
        <f>C11-D11+E11</f>
        <v>-13807</v>
      </c>
      <c r="G11" s="5" t="s">
        <v>43</v>
      </c>
      <c r="H11" s="5">
        <v>11.33</v>
      </c>
      <c r="I11" s="33">
        <f>H11*12*H19</f>
        <v>12617.088</v>
      </c>
    </row>
    <row r="12" spans="1:9" s="20" customFormat="1" ht="15.75">
      <c r="A12" s="4">
        <v>2</v>
      </c>
      <c r="B12" s="18" t="s">
        <v>3</v>
      </c>
      <c r="C12" s="53">
        <v>-940.6299999999999</v>
      </c>
      <c r="D12" s="51">
        <v>1158.12</v>
      </c>
      <c r="E12" s="51">
        <v>839.22</v>
      </c>
      <c r="F12" s="51">
        <f>C12-D12+E12</f>
        <v>-1259.53</v>
      </c>
      <c r="G12" s="12" t="s">
        <v>44</v>
      </c>
      <c r="H12" s="5">
        <v>3.2</v>
      </c>
      <c r="I12" s="32">
        <f>H12*12*H19</f>
        <v>3563.5200000000004</v>
      </c>
    </row>
    <row r="13" spans="1:9" s="20" customFormat="1" ht="29.25" customHeight="1">
      <c r="A13" s="4">
        <v>3</v>
      </c>
      <c r="B13" s="18" t="s">
        <v>45</v>
      </c>
      <c r="C13" s="53">
        <v>-419.99999999999994</v>
      </c>
      <c r="D13" s="51">
        <v>567.96</v>
      </c>
      <c r="E13" s="51">
        <v>411.54</v>
      </c>
      <c r="F13" s="51">
        <f>C13-D13+E13</f>
        <v>-576.4200000000001</v>
      </c>
      <c r="G13" s="12" t="s">
        <v>52</v>
      </c>
      <c r="H13" s="5">
        <v>0.6</v>
      </c>
      <c r="I13" s="32">
        <f>H13*12*H19</f>
        <v>668.16</v>
      </c>
    </row>
    <row r="14" spans="1:8" s="20" customFormat="1" ht="30" customHeight="1">
      <c r="A14" s="4">
        <v>4</v>
      </c>
      <c r="B14" s="18" t="s">
        <v>46</v>
      </c>
      <c r="C14" s="53">
        <v>-235.16</v>
      </c>
      <c r="D14" s="51">
        <v>289.56</v>
      </c>
      <c r="E14" s="51">
        <v>209.84</v>
      </c>
      <c r="F14" s="51">
        <f>C14-D14+E14</f>
        <v>-314.88</v>
      </c>
      <c r="G14" s="19"/>
      <c r="H14" s="19"/>
    </row>
    <row r="15" spans="1:6" ht="19.5" customHeight="1">
      <c r="A15" s="4"/>
      <c r="B15" s="18" t="s">
        <v>4</v>
      </c>
      <c r="C15" s="52">
        <f>SUM(C11:C14)</f>
        <v>-11907.07</v>
      </c>
      <c r="D15" s="52">
        <f>SUM(D11:D14)</f>
        <v>14710.679999999998</v>
      </c>
      <c r="E15" s="52">
        <f>SUM(E11:E14)</f>
        <v>10659.92</v>
      </c>
      <c r="F15" s="52">
        <f>SUM(F11:F14)</f>
        <v>-15957.83</v>
      </c>
    </row>
    <row r="16" ht="11.25" customHeight="1"/>
    <row r="17" spans="1:6" ht="15.75">
      <c r="A17" s="67" t="s">
        <v>29</v>
      </c>
      <c r="B17" s="67"/>
      <c r="C17" s="67"/>
      <c r="D17" s="67"/>
      <c r="E17" s="67"/>
      <c r="F17" s="67"/>
    </row>
    <row r="18" spans="1:8" ht="15.75">
      <c r="A18" s="31"/>
      <c r="B18" s="8"/>
      <c r="C18" s="8"/>
      <c r="D18" s="8"/>
      <c r="E18" s="8"/>
      <c r="F18" s="8"/>
      <c r="H18" s="5" t="s">
        <v>30</v>
      </c>
    </row>
    <row r="19" spans="1:8" ht="33" customHeight="1">
      <c r="A19" s="17" t="s">
        <v>42</v>
      </c>
      <c r="B19" s="68" t="s">
        <v>6</v>
      </c>
      <c r="C19" s="68"/>
      <c r="D19" s="68"/>
      <c r="E19" s="68"/>
      <c r="F19" s="21" t="s">
        <v>17</v>
      </c>
      <c r="G19" s="22"/>
      <c r="H19" s="5">
        <v>92.8</v>
      </c>
    </row>
    <row r="20" spans="1:10" ht="18" customHeight="1">
      <c r="A20" s="23">
        <v>1</v>
      </c>
      <c r="B20" s="69" t="s">
        <v>8</v>
      </c>
      <c r="C20" s="69"/>
      <c r="D20" s="69"/>
      <c r="E20" s="69"/>
      <c r="F20" s="1">
        <f>I12</f>
        <v>3563.5200000000004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46</v>
      </c>
      <c r="C21" s="71"/>
      <c r="D21" s="71"/>
      <c r="E21" s="71"/>
      <c r="F21" s="2">
        <f>0.26*12*H19</f>
        <v>289.536</v>
      </c>
      <c r="G21" s="24"/>
    </row>
    <row r="22" spans="1:7" ht="18" customHeight="1">
      <c r="A22" s="25">
        <v>3</v>
      </c>
      <c r="B22" s="71" t="s">
        <v>49</v>
      </c>
      <c r="C22" s="71"/>
      <c r="D22" s="71"/>
      <c r="E22" s="71"/>
      <c r="F22" s="2">
        <f>I13</f>
        <v>668.16</v>
      </c>
      <c r="G22" s="56"/>
    </row>
    <row r="23" spans="1:7" ht="18" customHeight="1" hidden="1" outlineLevel="1">
      <c r="A23" s="25">
        <v>4</v>
      </c>
      <c r="B23" s="71" t="s">
        <v>12</v>
      </c>
      <c r="C23" s="71"/>
      <c r="D23" s="71"/>
      <c r="E23" s="71"/>
      <c r="F23" s="2">
        <f>F24+F25+F26</f>
        <v>0</v>
      </c>
      <c r="G23" s="24"/>
    </row>
    <row r="24" spans="1:7" ht="16.5" customHeight="1" hidden="1" outlineLevel="1">
      <c r="A24" s="25" t="s">
        <v>13</v>
      </c>
      <c r="B24" s="71" t="s">
        <v>34</v>
      </c>
      <c r="C24" s="71"/>
      <c r="D24" s="71"/>
      <c r="E24" s="71"/>
      <c r="F24" s="3">
        <v>0</v>
      </c>
      <c r="G24" s="12"/>
    </row>
    <row r="25" spans="1:7" ht="16.5" customHeight="1" hidden="1" outlineLevel="1">
      <c r="A25" s="25" t="s">
        <v>13</v>
      </c>
      <c r="B25" s="71" t="s">
        <v>35</v>
      </c>
      <c r="C25" s="71"/>
      <c r="D25" s="71"/>
      <c r="E25" s="71"/>
      <c r="F25" s="3">
        <v>0</v>
      </c>
      <c r="G25" s="12"/>
    </row>
    <row r="26" spans="1:7" ht="16.5" customHeight="1" hidden="1" outlineLevel="1">
      <c r="A26" s="25" t="s">
        <v>13</v>
      </c>
      <c r="B26" s="71" t="s">
        <v>36</v>
      </c>
      <c r="C26" s="71"/>
      <c r="D26" s="71"/>
      <c r="E26" s="71"/>
      <c r="F26" s="3">
        <v>0</v>
      </c>
      <c r="G26" s="12"/>
    </row>
    <row r="27" spans="1:7" ht="17.25" customHeight="1" collapsed="1">
      <c r="A27" s="25">
        <v>4</v>
      </c>
      <c r="B27" s="79" t="s">
        <v>51</v>
      </c>
      <c r="C27" s="79"/>
      <c r="D27" s="79"/>
      <c r="E27" s="79"/>
      <c r="F27" s="3">
        <f>D12+D13</f>
        <v>1726.08</v>
      </c>
      <c r="G27" s="12"/>
    </row>
    <row r="28" spans="1:7" s="28" customFormat="1" ht="21" customHeight="1">
      <c r="A28" s="26"/>
      <c r="B28" s="73" t="s">
        <v>14</v>
      </c>
      <c r="C28" s="73"/>
      <c r="D28" s="73"/>
      <c r="E28" s="73"/>
      <c r="F28" s="27">
        <f>F20+F21+F22+F23+F27</f>
        <v>6247.296</v>
      </c>
      <c r="G28" s="9"/>
    </row>
    <row r="30" spans="1:6" ht="18" customHeight="1">
      <c r="A30" s="57" t="s">
        <v>72</v>
      </c>
      <c r="B30" s="57"/>
      <c r="C30" s="57"/>
      <c r="D30" s="57"/>
      <c r="E30" s="57"/>
      <c r="F30" s="3">
        <f>D7+D15-F28</f>
        <v>7491.257999999994</v>
      </c>
    </row>
    <row r="31" spans="1:6" ht="20.25" customHeight="1">
      <c r="A31" s="57" t="s">
        <v>70</v>
      </c>
      <c r="B31" s="57"/>
      <c r="C31" s="57"/>
      <c r="D31" s="57"/>
      <c r="E31" s="57"/>
      <c r="F31" s="3">
        <f>F15</f>
        <v>-15957.83</v>
      </c>
    </row>
    <row r="32" spans="1:6" ht="18" customHeight="1">
      <c r="A32" s="58" t="s">
        <v>71</v>
      </c>
      <c r="B32" s="58"/>
      <c r="C32" s="58"/>
      <c r="D32" s="58"/>
      <c r="E32" s="58"/>
      <c r="F32" s="3">
        <f>F30+F31</f>
        <v>-8466.572000000006</v>
      </c>
    </row>
    <row r="33" ht="11.25" customHeight="1"/>
    <row r="35" spans="1:6" ht="15.75">
      <c r="A35" s="29" t="s">
        <v>25</v>
      </c>
      <c r="B35" s="29" t="s">
        <v>16</v>
      </c>
      <c r="C35" s="74" t="s">
        <v>37</v>
      </c>
      <c r="D35" s="75"/>
      <c r="E35" s="76"/>
      <c r="F35" s="29" t="s">
        <v>38</v>
      </c>
    </row>
    <row r="36" spans="1:6" ht="15.75">
      <c r="A36" s="4"/>
      <c r="B36" s="6"/>
      <c r="C36" s="81"/>
      <c r="D36" s="82"/>
      <c r="E36" s="83"/>
      <c r="F36" s="7"/>
    </row>
    <row r="37" spans="1:6" s="28" customFormat="1" ht="15.75">
      <c r="A37" s="78" t="s">
        <v>39</v>
      </c>
      <c r="B37" s="78"/>
      <c r="C37" s="78"/>
      <c r="D37" s="78"/>
      <c r="E37" s="78"/>
      <c r="F37" s="30">
        <f>SUM(F36:F36)</f>
        <v>0</v>
      </c>
    </row>
  </sheetData>
  <sheetProtection selectLockedCells="1" selectUnlockedCells="1"/>
  <mergeCells count="16">
    <mergeCell ref="C35:E35"/>
    <mergeCell ref="C36:E36"/>
    <mergeCell ref="A37:E37"/>
    <mergeCell ref="B28:E2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7" t="s">
        <v>78</v>
      </c>
      <c r="B1" s="67"/>
      <c r="C1" s="67"/>
      <c r="D1" s="67"/>
      <c r="E1" s="67"/>
      <c r="F1" s="67"/>
      <c r="G1" s="59"/>
    </row>
    <row r="2" spans="1:8" ht="15.75">
      <c r="A2" s="67" t="s">
        <v>64</v>
      </c>
      <c r="B2" s="67"/>
      <c r="C2" s="67"/>
      <c r="D2" s="67"/>
      <c r="E2" s="67"/>
      <c r="F2" s="67"/>
      <c r="G2" s="9"/>
      <c r="H2" s="10"/>
    </row>
    <row r="3" ht="12.75" customHeight="1"/>
    <row r="4" spans="1:6" ht="15.75" hidden="1" outlineLevel="1">
      <c r="A4" s="12" t="s">
        <v>54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92.82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79</v>
      </c>
      <c r="C7" s="9"/>
      <c r="D7" s="13">
        <f>'2013'!B26</f>
        <v>18906.49</v>
      </c>
      <c r="E7" s="9" t="s">
        <v>21</v>
      </c>
      <c r="F7" s="9"/>
    </row>
    <row r="8" spans="1:6" ht="15.75">
      <c r="A8" s="9" t="s">
        <v>57</v>
      </c>
      <c r="C8" s="12"/>
      <c r="D8" s="14">
        <f>C15</f>
        <v>-9538.74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80</v>
      </c>
      <c r="D10" s="17" t="s">
        <v>0</v>
      </c>
      <c r="E10" s="17" t="s">
        <v>28</v>
      </c>
      <c r="F10" s="17" t="s">
        <v>81</v>
      </c>
    </row>
    <row r="11" spans="1:9" s="20" customFormat="1" ht="30" customHeight="1">
      <c r="A11" s="4">
        <v>1</v>
      </c>
      <c r="B11" s="18" t="s">
        <v>2</v>
      </c>
      <c r="C11" s="53">
        <v>-8243.18</v>
      </c>
      <c r="D11" s="51">
        <v>12695.04</v>
      </c>
      <c r="E11" s="51">
        <v>10626.94</v>
      </c>
      <c r="F11" s="51">
        <f>C11-D11+E11</f>
        <v>-10311.28</v>
      </c>
      <c r="G11" s="5" t="s">
        <v>43</v>
      </c>
      <c r="H11" s="5">
        <v>11.33</v>
      </c>
      <c r="I11" s="33">
        <f>H11*12*H19</f>
        <v>12617.088</v>
      </c>
    </row>
    <row r="12" spans="1:9" s="20" customFormat="1" ht="15.75">
      <c r="A12" s="4">
        <v>2</v>
      </c>
      <c r="B12" s="18" t="s">
        <v>3</v>
      </c>
      <c r="C12" s="53">
        <v>-751.97</v>
      </c>
      <c r="D12" s="51">
        <v>1158.12</v>
      </c>
      <c r="E12" s="51">
        <v>969.46</v>
      </c>
      <c r="F12" s="51">
        <f>C12-D12+E12</f>
        <v>-940.6299999999999</v>
      </c>
      <c r="G12" s="12" t="s">
        <v>44</v>
      </c>
      <c r="H12" s="5">
        <v>3.2</v>
      </c>
      <c r="I12" s="32">
        <f>H12*12*H19</f>
        <v>3563.5200000000004</v>
      </c>
    </row>
    <row r="13" spans="1:9" s="20" customFormat="1" ht="29.25" customHeight="1">
      <c r="A13" s="4">
        <v>3</v>
      </c>
      <c r="B13" s="18" t="s">
        <v>45</v>
      </c>
      <c r="C13" s="53">
        <v>-355.59</v>
      </c>
      <c r="D13" s="51">
        <v>567.96</v>
      </c>
      <c r="E13" s="51">
        <v>503.55</v>
      </c>
      <c r="F13" s="51">
        <f>C13-D13+E13</f>
        <v>-419.99999999999994</v>
      </c>
      <c r="G13" s="12" t="s">
        <v>52</v>
      </c>
      <c r="H13" s="5">
        <v>0.6</v>
      </c>
      <c r="I13" s="32">
        <f>H13*12*H19</f>
        <v>668.16</v>
      </c>
    </row>
    <row r="14" spans="1:8" s="20" customFormat="1" ht="30" customHeight="1">
      <c r="A14" s="4">
        <v>4</v>
      </c>
      <c r="B14" s="18" t="s">
        <v>46</v>
      </c>
      <c r="C14" s="53">
        <v>-188</v>
      </c>
      <c r="D14" s="51">
        <v>289.56</v>
      </c>
      <c r="E14" s="51">
        <v>242.4</v>
      </c>
      <c r="F14" s="51">
        <f>C14-D14+E14</f>
        <v>-235.16</v>
      </c>
      <c r="G14" s="19"/>
      <c r="H14" s="19"/>
    </row>
    <row r="15" spans="1:6" ht="19.5" customHeight="1">
      <c r="A15" s="4"/>
      <c r="B15" s="18" t="s">
        <v>4</v>
      </c>
      <c r="C15" s="52">
        <f>SUM(C11:C14)</f>
        <v>-9538.74</v>
      </c>
      <c r="D15" s="52">
        <f>SUM(D11:D14)</f>
        <v>14710.679999999998</v>
      </c>
      <c r="E15" s="52">
        <f>SUM(E11:E14)</f>
        <v>12342.35</v>
      </c>
      <c r="F15" s="52">
        <f>SUM(F11:F14)</f>
        <v>-11907.07</v>
      </c>
    </row>
    <row r="16" ht="11.25" customHeight="1"/>
    <row r="17" spans="1:6" ht="15.75">
      <c r="A17" s="67" t="s">
        <v>29</v>
      </c>
      <c r="B17" s="67"/>
      <c r="C17" s="67"/>
      <c r="D17" s="67"/>
      <c r="E17" s="67"/>
      <c r="F17" s="67"/>
    </row>
    <row r="18" spans="1:8" ht="15.75">
      <c r="A18" s="59"/>
      <c r="B18" s="59"/>
      <c r="C18" s="59"/>
      <c r="D18" s="59"/>
      <c r="E18" s="59"/>
      <c r="F18" s="59"/>
      <c r="H18" s="5" t="s">
        <v>30</v>
      </c>
    </row>
    <row r="19" spans="1:8" ht="33" customHeight="1">
      <c r="A19" s="17" t="s">
        <v>42</v>
      </c>
      <c r="B19" s="68" t="s">
        <v>6</v>
      </c>
      <c r="C19" s="68"/>
      <c r="D19" s="68"/>
      <c r="E19" s="68"/>
      <c r="F19" s="21" t="s">
        <v>17</v>
      </c>
      <c r="G19" s="22"/>
      <c r="H19" s="5">
        <v>92.8</v>
      </c>
    </row>
    <row r="20" spans="1:10" ht="18" customHeight="1">
      <c r="A20" s="23">
        <v>1</v>
      </c>
      <c r="B20" s="69" t="s">
        <v>8</v>
      </c>
      <c r="C20" s="69"/>
      <c r="D20" s="69"/>
      <c r="E20" s="69"/>
      <c r="F20" s="1">
        <f>I12</f>
        <v>3563.5200000000004</v>
      </c>
      <c r="G20" s="24"/>
      <c r="H20" s="5" t="s">
        <v>31</v>
      </c>
      <c r="I20" s="5" t="s">
        <v>32</v>
      </c>
      <c r="J20" s="5" t="s">
        <v>33</v>
      </c>
    </row>
    <row r="21" spans="1:7" ht="18" customHeight="1">
      <c r="A21" s="25">
        <v>2</v>
      </c>
      <c r="B21" s="71" t="s">
        <v>46</v>
      </c>
      <c r="C21" s="71"/>
      <c r="D21" s="71"/>
      <c r="E21" s="71"/>
      <c r="F21" s="2">
        <f>0.26*12*H19</f>
        <v>289.536</v>
      </c>
      <c r="G21" s="24"/>
    </row>
    <row r="22" spans="1:7" ht="18" customHeight="1">
      <c r="A22" s="25">
        <v>3</v>
      </c>
      <c r="B22" s="71" t="s">
        <v>49</v>
      </c>
      <c r="C22" s="71"/>
      <c r="D22" s="71"/>
      <c r="E22" s="71"/>
      <c r="F22" s="2">
        <f>I13</f>
        <v>668.16</v>
      </c>
      <c r="G22" s="56"/>
    </row>
    <row r="23" spans="1:7" ht="18.75" customHeight="1" outlineLevel="1">
      <c r="A23" s="25">
        <v>4</v>
      </c>
      <c r="B23" s="71" t="s">
        <v>12</v>
      </c>
      <c r="C23" s="71"/>
      <c r="D23" s="71"/>
      <c r="E23" s="71"/>
      <c r="F23" s="2">
        <f>F24+F25+F26</f>
        <v>28342</v>
      </c>
      <c r="G23" s="24"/>
    </row>
    <row r="24" spans="1:7" ht="15" customHeight="1" outlineLevel="1">
      <c r="A24" s="25" t="s">
        <v>13</v>
      </c>
      <c r="B24" s="71" t="s">
        <v>34</v>
      </c>
      <c r="C24" s="71"/>
      <c r="D24" s="71"/>
      <c r="E24" s="71"/>
      <c r="F24" s="3">
        <v>0</v>
      </c>
      <c r="G24" s="12"/>
    </row>
    <row r="25" spans="1:7" ht="15.75" customHeight="1" outlineLevel="1">
      <c r="A25" s="25" t="s">
        <v>13</v>
      </c>
      <c r="B25" s="71" t="s">
        <v>35</v>
      </c>
      <c r="C25" s="71"/>
      <c r="D25" s="71"/>
      <c r="E25" s="71"/>
      <c r="F25" s="3">
        <v>0</v>
      </c>
      <c r="G25" s="12"/>
    </row>
    <row r="26" spans="1:7" ht="15" customHeight="1" outlineLevel="1">
      <c r="A26" s="25" t="s">
        <v>13</v>
      </c>
      <c r="B26" s="71" t="s">
        <v>36</v>
      </c>
      <c r="C26" s="71"/>
      <c r="D26" s="71"/>
      <c r="E26" s="71"/>
      <c r="F26" s="3">
        <f>F36+F37+F38</f>
        <v>28342</v>
      </c>
      <c r="G26" s="12"/>
    </row>
    <row r="27" spans="1:7" ht="17.25" customHeight="1">
      <c r="A27" s="25">
        <v>4</v>
      </c>
      <c r="B27" s="79" t="s">
        <v>51</v>
      </c>
      <c r="C27" s="79"/>
      <c r="D27" s="79"/>
      <c r="E27" s="79"/>
      <c r="F27" s="3">
        <f>D12+D13</f>
        <v>1726.08</v>
      </c>
      <c r="G27" s="12"/>
    </row>
    <row r="28" spans="1:7" s="28" customFormat="1" ht="21" customHeight="1">
      <c r="A28" s="26"/>
      <c r="B28" s="73" t="s">
        <v>14</v>
      </c>
      <c r="C28" s="73"/>
      <c r="D28" s="73"/>
      <c r="E28" s="73"/>
      <c r="F28" s="27">
        <f>F20+F21+F22+F23+F27</f>
        <v>34589.296</v>
      </c>
      <c r="G28" s="9"/>
    </row>
    <row r="30" spans="1:6" ht="18" customHeight="1">
      <c r="A30" s="57" t="s">
        <v>82</v>
      </c>
      <c r="B30" s="57"/>
      <c r="C30" s="57"/>
      <c r="D30" s="57"/>
      <c r="E30" s="57"/>
      <c r="F30" s="3">
        <f>D7+D15-F28</f>
        <v>-972.1260000000038</v>
      </c>
    </row>
    <row r="31" spans="1:6" ht="20.25" customHeight="1">
      <c r="A31" s="57" t="s">
        <v>83</v>
      </c>
      <c r="B31" s="57"/>
      <c r="C31" s="57"/>
      <c r="D31" s="57"/>
      <c r="E31" s="57"/>
      <c r="F31" s="3">
        <f>F15</f>
        <v>-11907.07</v>
      </c>
    </row>
    <row r="32" spans="1:6" ht="18" customHeight="1">
      <c r="A32" s="58" t="s">
        <v>71</v>
      </c>
      <c r="B32" s="58"/>
      <c r="C32" s="58"/>
      <c r="D32" s="58"/>
      <c r="E32" s="58"/>
      <c r="F32" s="3">
        <f>F30+F31</f>
        <v>-12879.196000000004</v>
      </c>
    </row>
    <row r="33" ht="11.25" customHeight="1"/>
    <row r="35" spans="1:6" ht="15.75">
      <c r="A35" s="29" t="s">
        <v>25</v>
      </c>
      <c r="B35" s="29" t="s">
        <v>16</v>
      </c>
      <c r="C35" s="74" t="s">
        <v>37</v>
      </c>
      <c r="D35" s="75"/>
      <c r="E35" s="76"/>
      <c r="F35" s="29" t="s">
        <v>38</v>
      </c>
    </row>
    <row r="36" spans="1:6" ht="28.5" customHeight="1">
      <c r="A36" s="29"/>
      <c r="B36" s="6" t="s">
        <v>73</v>
      </c>
      <c r="C36" s="84" t="s">
        <v>76</v>
      </c>
      <c r="D36" s="84"/>
      <c r="E36" s="84"/>
      <c r="F36" s="7">
        <v>11113</v>
      </c>
    </row>
    <row r="37" spans="1:6" ht="30" customHeight="1">
      <c r="A37" s="29"/>
      <c r="B37" s="6" t="s">
        <v>74</v>
      </c>
      <c r="C37" s="84" t="s">
        <v>76</v>
      </c>
      <c r="D37" s="84"/>
      <c r="E37" s="84"/>
      <c r="F37" s="7">
        <v>15038</v>
      </c>
    </row>
    <row r="38" spans="1:6" ht="27" customHeight="1">
      <c r="A38" s="4"/>
      <c r="B38" s="6" t="s">
        <v>75</v>
      </c>
      <c r="C38" s="84" t="s">
        <v>77</v>
      </c>
      <c r="D38" s="84"/>
      <c r="E38" s="84"/>
      <c r="F38" s="7">
        <v>2191</v>
      </c>
    </row>
    <row r="39" spans="1:6" s="28" customFormat="1" ht="15.75">
      <c r="A39" s="78" t="s">
        <v>39</v>
      </c>
      <c r="B39" s="78"/>
      <c r="C39" s="78"/>
      <c r="D39" s="78"/>
      <c r="E39" s="78"/>
      <c r="F39" s="30">
        <f>SUM(F36:F38)</f>
        <v>28342</v>
      </c>
    </row>
  </sheetData>
  <sheetProtection/>
  <mergeCells count="18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35:E35"/>
    <mergeCell ref="C38:E38"/>
    <mergeCell ref="A39:E39"/>
    <mergeCell ref="C36:E36"/>
    <mergeCell ref="C37:E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9">
      <selection activeCell="E9" sqref="E9:E12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5" t="s">
        <v>55</v>
      </c>
      <c r="B1" s="85"/>
      <c r="C1" s="85"/>
      <c r="D1" s="85"/>
      <c r="E1" s="85"/>
    </row>
    <row r="2" spans="1:5" ht="18.75">
      <c r="A2" s="85" t="s">
        <v>64</v>
      </c>
      <c r="B2" s="85"/>
      <c r="C2" s="85"/>
      <c r="D2" s="85"/>
      <c r="E2" s="85"/>
    </row>
    <row r="3" ht="18.75">
      <c r="A3" s="34"/>
    </row>
    <row r="4" ht="18.75">
      <c r="A4" s="35" t="s">
        <v>54</v>
      </c>
    </row>
    <row r="5" ht="18.75">
      <c r="A5" s="35" t="s">
        <v>65</v>
      </c>
    </row>
    <row r="6" ht="18.75">
      <c r="A6" s="35"/>
    </row>
    <row r="7" ht="16.5" thickBot="1">
      <c r="A7" s="36" t="s">
        <v>66</v>
      </c>
    </row>
    <row r="8" spans="1:5" ht="50.25" customHeight="1" thickBot="1">
      <c r="A8" s="37"/>
      <c r="B8" s="38" t="s">
        <v>56</v>
      </c>
      <c r="C8" s="38" t="s">
        <v>0</v>
      </c>
      <c r="D8" s="38" t="s">
        <v>1</v>
      </c>
      <c r="E8" s="38" t="s">
        <v>57</v>
      </c>
    </row>
    <row r="9" spans="1:5" ht="20.25" customHeight="1" thickBot="1">
      <c r="A9" s="39" t="s">
        <v>2</v>
      </c>
      <c r="B9" s="40">
        <v>5880.62</v>
      </c>
      <c r="C9" s="40">
        <v>12695.04</v>
      </c>
      <c r="D9" s="40">
        <v>10332.48</v>
      </c>
      <c r="E9" s="40">
        <v>8243.18</v>
      </c>
    </row>
    <row r="10" spans="1:5" ht="26.25" customHeight="1" thickBot="1">
      <c r="A10" s="39" t="s">
        <v>3</v>
      </c>
      <c r="B10" s="40">
        <v>536.45</v>
      </c>
      <c r="C10" s="40">
        <v>1158.12</v>
      </c>
      <c r="D10" s="40">
        <v>942.6</v>
      </c>
      <c r="E10" s="40">
        <v>751.97</v>
      </c>
    </row>
    <row r="11" spans="1:5" ht="39" customHeight="1" thickBot="1">
      <c r="A11" s="39" t="s">
        <v>45</v>
      </c>
      <c r="B11" s="40">
        <v>221.91</v>
      </c>
      <c r="C11" s="40">
        <v>523.44</v>
      </c>
      <c r="D11" s="40">
        <v>389.76</v>
      </c>
      <c r="E11" s="40">
        <v>355.59</v>
      </c>
    </row>
    <row r="12" spans="1:5" ht="36" customHeight="1" thickBot="1">
      <c r="A12" s="39" t="s">
        <v>46</v>
      </c>
      <c r="B12" s="40">
        <v>134.12</v>
      </c>
      <c r="C12" s="40">
        <v>289.56</v>
      </c>
      <c r="D12" s="40">
        <v>235.68</v>
      </c>
      <c r="E12" s="40">
        <v>188</v>
      </c>
    </row>
    <row r="13" spans="1:5" ht="19.5" thickBot="1">
      <c r="A13" s="39" t="s">
        <v>4</v>
      </c>
      <c r="B13" s="41">
        <v>6773.1</v>
      </c>
      <c r="C13" s="41">
        <v>14666.16</v>
      </c>
      <c r="D13" s="41">
        <v>11900.52</v>
      </c>
      <c r="E13" s="41">
        <v>9538.74</v>
      </c>
    </row>
    <row r="14" ht="18.75">
      <c r="A14" s="42"/>
    </row>
    <row r="15" ht="19.5" thickBot="1">
      <c r="A15" s="42" t="s">
        <v>5</v>
      </c>
    </row>
    <row r="16" spans="1:3" ht="38.25" thickBot="1">
      <c r="A16" s="43" t="s">
        <v>47</v>
      </c>
      <c r="B16" s="38" t="s">
        <v>6</v>
      </c>
      <c r="C16" s="38" t="s">
        <v>17</v>
      </c>
    </row>
    <row r="17" spans="1:3" ht="19.5" thickBot="1">
      <c r="A17" s="44" t="s">
        <v>7</v>
      </c>
      <c r="B17" s="45" t="s">
        <v>3</v>
      </c>
      <c r="C17" s="40">
        <v>1681.56</v>
      </c>
    </row>
    <row r="18" spans="1:3" ht="19.5" thickBot="1">
      <c r="A18" s="44" t="s">
        <v>9</v>
      </c>
      <c r="B18" s="45" t="s">
        <v>46</v>
      </c>
      <c r="C18" s="40">
        <v>289.56</v>
      </c>
    </row>
    <row r="19" spans="1:3" ht="19.5" thickBot="1">
      <c r="A19" s="44" t="s">
        <v>10</v>
      </c>
      <c r="B19" s="45" t="s">
        <v>49</v>
      </c>
      <c r="C19" s="40">
        <v>668.3</v>
      </c>
    </row>
    <row r="20" spans="1:3" ht="19.5" thickBot="1">
      <c r="A20" s="44" t="s">
        <v>11</v>
      </c>
      <c r="B20" s="45" t="s">
        <v>8</v>
      </c>
      <c r="C20" s="40">
        <v>3564.29</v>
      </c>
    </row>
    <row r="21" spans="1:3" ht="38.25" thickBot="1">
      <c r="A21" s="44" t="s">
        <v>50</v>
      </c>
      <c r="B21" s="45" t="s">
        <v>12</v>
      </c>
      <c r="C21" s="40">
        <v>2251</v>
      </c>
    </row>
    <row r="22" spans="1:3" ht="19.5" thickBot="1">
      <c r="A22" s="44" t="s">
        <v>13</v>
      </c>
      <c r="B22" s="46" t="s">
        <v>58</v>
      </c>
      <c r="C22" s="40">
        <v>738</v>
      </c>
    </row>
    <row r="23" spans="1:3" ht="57" thickBot="1">
      <c r="A23" s="44" t="s">
        <v>13</v>
      </c>
      <c r="B23" s="46" t="s">
        <v>59</v>
      </c>
      <c r="C23" s="40">
        <v>1513</v>
      </c>
    </row>
    <row r="24" spans="1:3" ht="38.25" thickBot="1">
      <c r="A24" s="39"/>
      <c r="B24" s="47" t="s">
        <v>48</v>
      </c>
      <c r="C24" s="41">
        <v>8454.71</v>
      </c>
    </row>
    <row r="25" ht="15.75" thickBot="1">
      <c r="A25" s="48"/>
    </row>
    <row r="26" spans="1:2" ht="57" thickBot="1">
      <c r="A26" s="54" t="s">
        <v>60</v>
      </c>
      <c r="B26" s="38">
        <v>18906.49</v>
      </c>
    </row>
    <row r="27" spans="1:2" ht="57" thickBot="1">
      <c r="A27" s="39" t="s">
        <v>61</v>
      </c>
      <c r="B27" s="41">
        <v>9538.74</v>
      </c>
    </row>
    <row r="28" spans="1:2" ht="38.25" thickBot="1">
      <c r="A28" s="44" t="s">
        <v>15</v>
      </c>
      <c r="B28" s="41" t="s">
        <v>67</v>
      </c>
    </row>
    <row r="29" spans="1:2" ht="38.25" thickBot="1">
      <c r="A29" s="44" t="s">
        <v>62</v>
      </c>
      <c r="B29" s="41">
        <v>8243.18</v>
      </c>
    </row>
    <row r="30" ht="15">
      <c r="A30" s="48"/>
    </row>
    <row r="31" ht="15.75">
      <c r="A31" s="49" t="s">
        <v>63</v>
      </c>
    </row>
    <row r="32" ht="15.75">
      <c r="A32" s="50"/>
    </row>
    <row r="33" ht="15.75">
      <c r="A33" s="50"/>
    </row>
    <row r="34" ht="15.75">
      <c r="A34" s="50"/>
    </row>
    <row r="35" ht="15.75">
      <c r="A35" s="50" t="s">
        <v>53</v>
      </c>
    </row>
    <row r="36" ht="15.75">
      <c r="A36" s="50"/>
    </row>
    <row r="37" ht="15.75">
      <c r="A37" s="55" t="s">
        <v>68</v>
      </c>
    </row>
    <row r="38" ht="15.75">
      <c r="A38" s="55" t="s">
        <v>69</v>
      </c>
    </row>
    <row r="39" ht="15.75">
      <c r="A39" s="50"/>
    </row>
    <row r="40" ht="15.75">
      <c r="A40" s="55"/>
    </row>
    <row r="41" ht="15.75">
      <c r="A41" s="4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2017-09-06T11:32:28Z</cp:lastPrinted>
  <dcterms:created xsi:type="dcterms:W3CDTF">2015-10-12T10:40:12Z</dcterms:created>
  <dcterms:modified xsi:type="dcterms:W3CDTF">2018-03-28T08:48:46Z</dcterms:modified>
  <cp:category/>
  <cp:version/>
  <cp:contentType/>
  <cp:contentStatus/>
</cp:coreProperties>
</file>