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'2015'!$A$1:$F$42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<sst xmlns="http://schemas.openxmlformats.org/spreadsheetml/2006/main" count="259" uniqueCount="93">
  <si>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</si>
  <si>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</si>
  <si>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</si>
  <si>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</si>
  <si>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</si>
  <si>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</si>
  <si>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</si>
  <si>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</si>
  <si>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</si>
  <si>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</si>
  <si>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</si>
  <si>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</si>
  <si>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</si>
  <si>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</si>
  <si>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</si>
  <si>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</si>
  <si>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</si>
  <si>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</si>
  <si>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</si>
  <si>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</si>
  <si>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</si>
  <si>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</si>
  <si>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</si>
  <si>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</si>
  <si>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</si>
  <si>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</si>
  <si>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</si>
  <si>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</si>
  <si>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</si>
  <si>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</si>
  <si>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</si>
  <si>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</si>
  <si>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</si>
  <si>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</si>
  <si>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</si>
  <si>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</si>
  <si>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</si>
  <si>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</si>
  <si>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</si>
  <si>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</si>
  <si>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</si>
  <si>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</si>
  <si>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</si>
  <si>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</si>
  <si>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</si>
  <si>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</si>
  <si>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</si>
  <si>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</si>
  <si>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</si>
  <si>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</si>
  <si>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</si>
  <si>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</si>
  <si>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</si>
  <si>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</si>
  <si>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</si>
  <si>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Экономист ООО «УК Старый город»                                                                   Хромушина Т.В.</t>
  </si>
  <si>
    <t>Вывоз и складирование ТБО</t>
  </si>
  <si>
    <t>двор</t>
  </si>
  <si>
    <t>Сальдо на 01.01.2015г (по начислениям) (+)</t>
  </si>
  <si>
    <t>Ул. Лесная, д. 71 - 73</t>
  </si>
  <si>
    <t>Ул. Лесная, д. 71-73</t>
  </si>
  <si>
    <t>В управлении ООО «УК Старый Город» - с 01.01.2011 года</t>
  </si>
  <si>
    <t>Общая площадь квартир – 208,7 м.кв.</t>
  </si>
  <si>
    <t>Остаток на 01.01.2014 года – 76,33 (+)</t>
  </si>
  <si>
    <t>42935,97</t>
  </si>
  <si>
    <t>перкладка дымовых труб</t>
  </si>
  <si>
    <t>строительно-техническая экспертиза</t>
  </si>
  <si>
    <t>перкладка дымовых труб, автовышка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</si>
  <si>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</si>
  <si>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</si>
  <si>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</si>
  <si>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перекладка дымовых труб</t>
  </si>
  <si>
    <t>перекладка дымовых труб, автовышка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</si>
  <si>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</si>
  <si>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</si>
  <si>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</si>
  <si>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</si>
  <si>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</si>
  <si>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</si>
  <si>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</si>
  <si>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Разводка по устройствам и подключение жил кабелей</t>
  </si>
  <si>
    <t>Очистка водосточной системы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</si>
  <si>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</si>
  <si>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</si>
  <si>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</si>
  <si>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</si>
  <si>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</si>
  <si>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</si>
  <si>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</si>
  <si>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</si>
  <si>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</si>
  <si>
    <t xml:space="preserve">Обследование электрических сетей. </t>
  </si>
  <si>
    <t>Уборка чердачного помещения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</si>
</sst>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14" fontId="2" fillId="34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2" fontId="45" fillId="33" borderId="0" xfId="0" applyNumberFormat="1" applyFont="1" applyFill="1" applyAlignment="1">
      <alignment/>
    </xf>
    <xf numFmtId="14" fontId="44" fillId="33" borderId="13" xfId="0" applyNumberFormat="1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  <xf numFmtId="0" fontId="44" fillId="37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7">
      <selection activeCell="E40" sqref="E40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82</v>
      </c>
      <c r="B1" s="88"/>
      <c r="C1" s="88"/>
      <c r="D1" s="88"/>
      <c r="E1" s="88"/>
      <c r="F1" s="88"/>
      <c r="G1" s="73"/>
    </row>
    <row r="2" spans="1:8" ht="15.75">
      <c r="A2" s="88" t="s">
        <v>59</v>
      </c>
      <c r="B2" s="88"/>
      <c r="C2" s="88"/>
      <c r="D2" s="88"/>
      <c r="E2" s="88"/>
      <c r="F2" s="88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208.7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83</v>
      </c>
      <c r="C7" s="7"/>
      <c r="D7" s="11">
        <f>'2016'!F32</f>
        <v>5566.50599999999</v>
      </c>
      <c r="E7" s="7" t="s">
        <v>22</v>
      </c>
      <c r="F7" s="7"/>
    </row>
    <row r="8" spans="1:6" ht="15.75">
      <c r="A8" s="7" t="s">
        <v>84</v>
      </c>
      <c r="C8" s="10"/>
      <c r="D8" s="12">
        <f>C16</f>
        <v>-78115.7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85</v>
      </c>
      <c r="D10" s="15" t="s">
        <v>0</v>
      </c>
      <c r="E10" s="15" t="s">
        <v>29</v>
      </c>
      <c r="F10" s="15" t="s">
        <v>86</v>
      </c>
    </row>
    <row r="11" spans="1:9" s="18" customFormat="1" ht="30" customHeight="1">
      <c r="A11" s="4">
        <v>1</v>
      </c>
      <c r="B11" s="16" t="s">
        <v>2</v>
      </c>
      <c r="C11" s="50">
        <v>-65335.09</v>
      </c>
      <c r="D11" s="48">
        <v>27924.12</v>
      </c>
      <c r="E11" s="48">
        <v>41817.84</v>
      </c>
      <c r="F11" s="48">
        <f>C11-D11+E11</f>
        <v>-51441.369999999995</v>
      </c>
      <c r="G11" s="5" t="s">
        <v>44</v>
      </c>
      <c r="H11" s="5">
        <v>11.08</v>
      </c>
      <c r="I11" s="31">
        <f>H11*12*H20</f>
        <v>27748.752</v>
      </c>
    </row>
    <row r="12" spans="1:9" s="18" customFormat="1" ht="15.75">
      <c r="A12" s="4">
        <v>2</v>
      </c>
      <c r="B12" s="16" t="s">
        <v>3</v>
      </c>
      <c r="C12" s="50">
        <v>-6075.030000000001</v>
      </c>
      <c r="D12" s="48">
        <v>2604.6</v>
      </c>
      <c r="E12" s="48">
        <v>3881.83</v>
      </c>
      <c r="F12" s="48">
        <f>C12-D12+E12</f>
        <v>-4797.800000000001</v>
      </c>
      <c r="G12" s="10" t="s">
        <v>45</v>
      </c>
      <c r="H12" s="5">
        <v>3.2</v>
      </c>
      <c r="I12" s="30">
        <f>H12*12*H20</f>
        <v>8014.080000000001</v>
      </c>
    </row>
    <row r="13" spans="1:9" s="18" customFormat="1" ht="29.25" customHeight="1">
      <c r="A13" s="4">
        <v>3</v>
      </c>
      <c r="B13" s="16" t="s">
        <v>48</v>
      </c>
      <c r="C13" s="50">
        <v>-2876.21</v>
      </c>
      <c r="D13" s="48">
        <v>1277.16</v>
      </c>
      <c r="E13" s="48">
        <v>1899.18</v>
      </c>
      <c r="F13" s="48">
        <f>C13-D13+E13</f>
        <v>-2254.1899999999996</v>
      </c>
      <c r="G13" s="10" t="s">
        <v>90</v>
      </c>
      <c r="H13" s="5">
        <v>0.6</v>
      </c>
      <c r="I13" s="30">
        <f>H13*12*H20</f>
        <v>1502.6399999999999</v>
      </c>
    </row>
    <row r="14" spans="1:8" s="18" customFormat="1" ht="30" customHeight="1">
      <c r="A14" s="4">
        <v>4</v>
      </c>
      <c r="B14" s="16" t="s">
        <v>49</v>
      </c>
      <c r="C14" s="50">
        <v>-1528.8899999999999</v>
      </c>
      <c r="D14" s="48">
        <v>932.85</v>
      </c>
      <c r="E14" s="48">
        <v>1135.23</v>
      </c>
      <c r="F14" s="48">
        <f>C14-D14+E14</f>
        <v>-1326.5099999999998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50">
        <v>-2300.48</v>
      </c>
      <c r="D15" s="48">
        <v>0</v>
      </c>
      <c r="E15" s="48">
        <v>0</v>
      </c>
      <c r="F15" s="48">
        <f>C15-D15+E15</f>
        <v>-2300.48</v>
      </c>
      <c r="G15" s="17"/>
      <c r="H15" s="98" t="s">
        <v>89</v>
      </c>
    </row>
    <row r="16" spans="1:6" ht="19.5" customHeight="1">
      <c r="A16" s="4"/>
      <c r="B16" s="16" t="s">
        <v>4</v>
      </c>
      <c r="C16" s="49">
        <f>SUM(C11:C15)</f>
        <v>-78115.7</v>
      </c>
      <c r="D16" s="49">
        <f>SUM(D11:D15)</f>
        <v>32738.729999999996</v>
      </c>
      <c r="E16" s="49">
        <f>SUM(E11:E15)</f>
        <v>48734.08</v>
      </c>
      <c r="F16" s="49">
        <f>SUM(F11:F15)</f>
        <v>-62120.350000000006</v>
      </c>
    </row>
    <row r="17" ht="11.25" customHeight="1"/>
    <row r="18" spans="1:6" ht="15.75">
      <c r="A18" s="88" t="s">
        <v>30</v>
      </c>
      <c r="B18" s="88"/>
      <c r="C18" s="88"/>
      <c r="D18" s="88"/>
      <c r="E18" s="88"/>
      <c r="F18" s="88"/>
    </row>
    <row r="19" spans="1:8" ht="15.75">
      <c r="A19" s="73"/>
      <c r="B19" s="73"/>
      <c r="C19" s="73"/>
      <c r="D19" s="73"/>
      <c r="E19" s="73"/>
      <c r="F19" s="73"/>
      <c r="H19" s="5" t="s">
        <v>31</v>
      </c>
    </row>
    <row r="20" spans="1:8" ht="33" customHeight="1">
      <c r="A20" s="15" t="s">
        <v>43</v>
      </c>
      <c r="B20" s="89" t="s">
        <v>6</v>
      </c>
      <c r="C20" s="89"/>
      <c r="D20" s="89"/>
      <c r="E20" s="89"/>
      <c r="F20" s="19" t="s">
        <v>18</v>
      </c>
      <c r="G20" s="20"/>
      <c r="H20" s="5">
        <f>D5</f>
        <v>208.7</v>
      </c>
    </row>
    <row r="21" spans="1:10" ht="18" customHeight="1">
      <c r="A21" s="67">
        <v>1</v>
      </c>
      <c r="B21" s="90" t="s">
        <v>8</v>
      </c>
      <c r="C21" s="90"/>
      <c r="D21" s="90"/>
      <c r="E21" s="90"/>
      <c r="F21" s="68">
        <f>I12</f>
        <v>8014.080000000001</v>
      </c>
      <c r="G21" s="10"/>
      <c r="H21" s="5" t="s">
        <v>32</v>
      </c>
      <c r="I21" s="5" t="s">
        <v>33</v>
      </c>
      <c r="J21" s="5" t="s">
        <v>34</v>
      </c>
    </row>
    <row r="22" spans="1:7" ht="18" customHeight="1">
      <c r="A22" s="69">
        <v>2</v>
      </c>
      <c r="B22" s="87" t="s">
        <v>49</v>
      </c>
      <c r="C22" s="87"/>
      <c r="D22" s="87"/>
      <c r="E22" s="87"/>
      <c r="F22" s="70">
        <f>D14</f>
        <v>932.85</v>
      </c>
      <c r="G22" s="10"/>
    </row>
    <row r="23" spans="1:7" ht="18" customHeight="1">
      <c r="A23" s="69">
        <v>3</v>
      </c>
      <c r="B23" s="87" t="s">
        <v>54</v>
      </c>
      <c r="C23" s="87"/>
      <c r="D23" s="87"/>
      <c r="E23" s="87"/>
      <c r="F23" s="70">
        <f>I13</f>
        <v>1502.6399999999999</v>
      </c>
      <c r="G23" s="10"/>
    </row>
    <row r="24" spans="1:7" ht="18" customHeight="1">
      <c r="A24" s="69">
        <v>4</v>
      </c>
      <c r="B24" s="87" t="s">
        <v>12</v>
      </c>
      <c r="C24" s="87"/>
      <c r="D24" s="87"/>
      <c r="E24" s="87"/>
      <c r="F24" s="70">
        <f>F25+F26+F27</f>
        <v>7490</v>
      </c>
      <c r="G24" s="10"/>
    </row>
    <row r="25" spans="1:7" ht="16.5" customHeight="1">
      <c r="A25" s="69" t="s">
        <v>13</v>
      </c>
      <c r="B25" s="87" t="s">
        <v>35</v>
      </c>
      <c r="C25" s="87"/>
      <c r="D25" s="87"/>
      <c r="E25" s="87"/>
      <c r="F25" s="70">
        <v>0</v>
      </c>
      <c r="G25" s="10"/>
    </row>
    <row r="26" spans="1:7" ht="16.5" customHeight="1">
      <c r="A26" s="69" t="s">
        <v>13</v>
      </c>
      <c r="B26" s="87" t="s">
        <v>36</v>
      </c>
      <c r="C26" s="87"/>
      <c r="D26" s="87"/>
      <c r="E26" s="87"/>
      <c r="F26" s="70">
        <f>F38</f>
        <v>425</v>
      </c>
      <c r="G26" s="10"/>
    </row>
    <row r="27" spans="1:7" ht="16.5" customHeight="1">
      <c r="A27" s="69" t="s">
        <v>13</v>
      </c>
      <c r="B27" s="87" t="s">
        <v>92</v>
      </c>
      <c r="C27" s="87"/>
      <c r="D27" s="87"/>
      <c r="E27" s="87"/>
      <c r="F27" s="70">
        <f>F39</f>
        <v>7065</v>
      </c>
      <c r="G27" s="10"/>
    </row>
    <row r="28" spans="1:7" ht="17.25" customHeight="1">
      <c r="A28" s="69">
        <v>5</v>
      </c>
      <c r="B28" s="79" t="s">
        <v>53</v>
      </c>
      <c r="C28" s="79"/>
      <c r="D28" s="79"/>
      <c r="E28" s="79"/>
      <c r="F28" s="70">
        <f>D15</f>
        <v>0</v>
      </c>
      <c r="G28" s="10"/>
    </row>
    <row r="29" spans="1:7" ht="17.25" customHeight="1">
      <c r="A29" s="69">
        <v>6</v>
      </c>
      <c r="B29" s="79" t="s">
        <v>56</v>
      </c>
      <c r="C29" s="79"/>
      <c r="D29" s="79"/>
      <c r="E29" s="79"/>
      <c r="F29" s="70">
        <f>D12+D13</f>
        <v>3881.76</v>
      </c>
      <c r="G29" s="10"/>
    </row>
    <row r="30" spans="1:7" s="26" customFormat="1" ht="21" customHeight="1">
      <c r="A30" s="71"/>
      <c r="B30" s="80" t="s">
        <v>14</v>
      </c>
      <c r="C30" s="80"/>
      <c r="D30" s="80"/>
      <c r="E30" s="80"/>
      <c r="F30" s="72">
        <f>F21+F22+F23+F24+F29+F28</f>
        <v>21821.33</v>
      </c>
      <c r="G30" s="7"/>
    </row>
    <row r="32" spans="1:6" ht="18" customHeight="1">
      <c r="A32" s="63" t="s">
        <v>87</v>
      </c>
      <c r="B32" s="63"/>
      <c r="C32" s="63"/>
      <c r="D32" s="63"/>
      <c r="E32" s="63"/>
      <c r="F32" s="3">
        <f>D7+D16-F30</f>
        <v>16483.905999999988</v>
      </c>
    </row>
    <row r="33" spans="1:6" ht="20.25" customHeight="1">
      <c r="A33" s="63" t="s">
        <v>88</v>
      </c>
      <c r="B33" s="63"/>
      <c r="C33" s="63"/>
      <c r="D33" s="63"/>
      <c r="E33" s="63"/>
      <c r="F33" s="3">
        <f>F16</f>
        <v>-62120.350000000006</v>
      </c>
    </row>
    <row r="34" spans="1:6" ht="15.75" outlineLevel="1">
      <c r="A34" s="64" t="s">
        <v>69</v>
      </c>
      <c r="B34" s="64"/>
      <c r="C34" s="64"/>
      <c r="D34" s="64"/>
      <c r="E34" s="64"/>
      <c r="F34" s="3">
        <f>F32+F33</f>
        <v>-45636.44400000002</v>
      </c>
    </row>
    <row r="35" ht="11.25" customHeight="1"/>
    <row r="37" spans="1:6" ht="15.75">
      <c r="A37" s="27" t="s">
        <v>26</v>
      </c>
      <c r="B37" s="27" t="s">
        <v>17</v>
      </c>
      <c r="C37" s="81" t="s">
        <v>38</v>
      </c>
      <c r="D37" s="82"/>
      <c r="E37" s="83"/>
      <c r="F37" s="27" t="s">
        <v>39</v>
      </c>
    </row>
    <row r="38" spans="1:6" ht="30" customHeight="1">
      <c r="A38" s="27"/>
      <c r="B38" s="99">
        <v>42782</v>
      </c>
      <c r="C38" s="100" t="s">
        <v>91</v>
      </c>
      <c r="D38" s="101"/>
      <c r="E38" s="102"/>
      <c r="F38" s="103">
        <v>425</v>
      </c>
    </row>
    <row r="39" spans="1:6" ht="15.75">
      <c r="A39" s="104"/>
      <c r="B39" s="99">
        <v>42766</v>
      </c>
      <c r="C39" s="100" t="s">
        <v>92</v>
      </c>
      <c r="D39" s="101"/>
      <c r="E39" s="102"/>
      <c r="F39" s="104">
        <v>7065</v>
      </c>
    </row>
    <row r="40" spans="1:6" s="61" customFormat="1" ht="15.75">
      <c r="A40" s="104"/>
      <c r="B40" s="99"/>
      <c r="C40" s="105"/>
      <c r="D40" s="106"/>
      <c r="E40" s="107"/>
      <c r="F40" s="104"/>
    </row>
    <row r="41" spans="1:6" s="61" customFormat="1" ht="15.75">
      <c r="A41" s="104"/>
      <c r="B41" s="99"/>
      <c r="C41" s="105"/>
      <c r="D41" s="106"/>
      <c r="E41" s="107"/>
      <c r="F41" s="104"/>
    </row>
    <row r="42" spans="1:6" ht="15.75">
      <c r="A42" s="78" t="s">
        <v>40</v>
      </c>
      <c r="B42" s="78"/>
      <c r="C42" s="78"/>
      <c r="D42" s="78"/>
      <c r="E42" s="78"/>
      <c r="F42" s="28">
        <f>SUM(F38:F41)</f>
        <v>7490</v>
      </c>
    </row>
  </sheetData>
  <sheetProtection/>
  <mergeCells count="18">
    <mergeCell ref="A42:E42"/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73</v>
      </c>
      <c r="B1" s="88"/>
      <c r="C1" s="88"/>
      <c r="D1" s="88"/>
      <c r="E1" s="88"/>
      <c r="F1" s="88"/>
      <c r="G1" s="66"/>
    </row>
    <row r="2" spans="1:8" ht="15.75">
      <c r="A2" s="88" t="s">
        <v>59</v>
      </c>
      <c r="B2" s="88"/>
      <c r="C2" s="88"/>
      <c r="D2" s="88"/>
      <c r="E2" s="88"/>
      <c r="F2" s="88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208.7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74</v>
      </c>
      <c r="C7" s="7"/>
      <c r="D7" s="11">
        <f>'2015'!F32</f>
        <v>-3674.8940000000075</v>
      </c>
      <c r="E7" s="7" t="s">
        <v>22</v>
      </c>
      <c r="F7" s="7"/>
    </row>
    <row r="8" spans="1:6" ht="15.75">
      <c r="A8" s="7" t="s">
        <v>75</v>
      </c>
      <c r="C8" s="10"/>
      <c r="D8" s="12">
        <v>-65998.06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76</v>
      </c>
      <c r="D10" s="15" t="s">
        <v>0</v>
      </c>
      <c r="E10" s="15" t="s">
        <v>29</v>
      </c>
      <c r="F10" s="15" t="s">
        <v>77</v>
      </c>
    </row>
    <row r="11" spans="1:9" s="18" customFormat="1" ht="30" customHeight="1">
      <c r="A11" s="4">
        <v>1</v>
      </c>
      <c r="B11" s="16" t="s">
        <v>2</v>
      </c>
      <c r="C11" s="50">
        <v>-54909.78</v>
      </c>
      <c r="D11" s="48">
        <v>27924.12</v>
      </c>
      <c r="E11" s="48">
        <v>17498.81</v>
      </c>
      <c r="F11" s="48">
        <f>C11-D11+E11</f>
        <v>-65335.09</v>
      </c>
      <c r="G11" s="5" t="s">
        <v>44</v>
      </c>
      <c r="H11" s="5">
        <v>11.08</v>
      </c>
      <c r="I11" s="31">
        <f>H11*12*H20</f>
        <v>27748.752</v>
      </c>
    </row>
    <row r="12" spans="1:9" s="18" customFormat="1" ht="15.75">
      <c r="A12" s="4">
        <v>2</v>
      </c>
      <c r="B12" s="16" t="s">
        <v>3</v>
      </c>
      <c r="C12" s="50">
        <v>-5102.67</v>
      </c>
      <c r="D12" s="48">
        <v>2604.6</v>
      </c>
      <c r="E12" s="48">
        <v>1632.24</v>
      </c>
      <c r="F12" s="48">
        <f>C12-D12+E12</f>
        <v>-6075.030000000001</v>
      </c>
      <c r="G12" s="10" t="s">
        <v>45</v>
      </c>
      <c r="H12" s="5">
        <v>3.2</v>
      </c>
      <c r="I12" s="30">
        <f>H12*12*H20</f>
        <v>8014.080000000001</v>
      </c>
    </row>
    <row r="13" spans="1:9" s="18" customFormat="1" ht="29.25" customHeight="1">
      <c r="A13" s="4">
        <v>3</v>
      </c>
      <c r="B13" s="16" t="s">
        <v>48</v>
      </c>
      <c r="C13" s="50">
        <v>-2399.38</v>
      </c>
      <c r="D13" s="48">
        <v>1277.16</v>
      </c>
      <c r="E13" s="48">
        <v>800.33</v>
      </c>
      <c r="F13" s="48">
        <f>C13-D13+E13</f>
        <v>-2876.21</v>
      </c>
      <c r="G13" s="10" t="s">
        <v>57</v>
      </c>
      <c r="H13" s="5">
        <v>0.6</v>
      </c>
      <c r="I13" s="30">
        <f>H13*12*H20</f>
        <v>1502.6399999999999</v>
      </c>
    </row>
    <row r="14" spans="1:8" s="18" customFormat="1" ht="30" customHeight="1">
      <c r="A14" s="4">
        <v>4</v>
      </c>
      <c r="B14" s="16" t="s">
        <v>49</v>
      </c>
      <c r="C14" s="50">
        <v>-1285.75</v>
      </c>
      <c r="D14" s="48">
        <v>651.12</v>
      </c>
      <c r="E14" s="48">
        <v>407.98</v>
      </c>
      <c r="F14" s="48">
        <f>C14-D14+E14</f>
        <v>-1528.8899999999999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50">
        <v>-2300.48</v>
      </c>
      <c r="D15" s="48">
        <v>0</v>
      </c>
      <c r="E15" s="48">
        <v>0</v>
      </c>
      <c r="F15" s="48">
        <f>C15-D15+E15</f>
        <v>-2300.48</v>
      </c>
      <c r="G15" s="17"/>
      <c r="H15" s="17"/>
    </row>
    <row r="16" spans="1:6" ht="19.5" customHeight="1">
      <c r="A16" s="4"/>
      <c r="B16" s="16" t="s">
        <v>4</v>
      </c>
      <c r="C16" s="49">
        <f>SUM(C11:C15)</f>
        <v>-65998.06</v>
      </c>
      <c r="D16" s="49">
        <f>SUM(D11:D15)</f>
        <v>32456.999999999996</v>
      </c>
      <c r="E16" s="49">
        <f>SUM(E11:E15)</f>
        <v>20339.360000000004</v>
      </c>
      <c r="F16" s="49">
        <f>SUM(F11:F15)</f>
        <v>-78115.7</v>
      </c>
    </row>
    <row r="17" ht="11.25" customHeight="1"/>
    <row r="18" spans="1:6" ht="15.75">
      <c r="A18" s="88" t="s">
        <v>30</v>
      </c>
      <c r="B18" s="88"/>
      <c r="C18" s="88"/>
      <c r="D18" s="88"/>
      <c r="E18" s="88"/>
      <c r="F18" s="88"/>
    </row>
    <row r="19" spans="1:8" ht="15.75">
      <c r="A19" s="66"/>
      <c r="B19" s="66"/>
      <c r="C19" s="66"/>
      <c r="D19" s="66"/>
      <c r="E19" s="66"/>
      <c r="F19" s="66"/>
      <c r="H19" s="5" t="s">
        <v>31</v>
      </c>
    </row>
    <row r="20" spans="1:8" ht="33" customHeight="1">
      <c r="A20" s="15" t="s">
        <v>43</v>
      </c>
      <c r="B20" s="89" t="s">
        <v>6</v>
      </c>
      <c r="C20" s="89"/>
      <c r="D20" s="89"/>
      <c r="E20" s="89"/>
      <c r="F20" s="19" t="s">
        <v>18</v>
      </c>
      <c r="G20" s="20"/>
      <c r="H20" s="5">
        <f>D5</f>
        <v>208.7</v>
      </c>
    </row>
    <row r="21" spans="1:10" ht="18" customHeight="1">
      <c r="A21" s="67">
        <v>1</v>
      </c>
      <c r="B21" s="90" t="s">
        <v>8</v>
      </c>
      <c r="C21" s="90"/>
      <c r="D21" s="90"/>
      <c r="E21" s="90"/>
      <c r="F21" s="68">
        <f>I12</f>
        <v>8014.080000000001</v>
      </c>
      <c r="G21" s="10"/>
      <c r="H21" s="5" t="s">
        <v>32</v>
      </c>
      <c r="I21" s="5" t="s">
        <v>33</v>
      </c>
      <c r="J21" s="5" t="s">
        <v>34</v>
      </c>
    </row>
    <row r="22" spans="1:7" ht="18" customHeight="1">
      <c r="A22" s="69">
        <v>2</v>
      </c>
      <c r="B22" s="87" t="s">
        <v>49</v>
      </c>
      <c r="C22" s="87"/>
      <c r="D22" s="87"/>
      <c r="E22" s="87"/>
      <c r="F22" s="70">
        <f>D14</f>
        <v>651.12</v>
      </c>
      <c r="G22" s="10"/>
    </row>
    <row r="23" spans="1:7" ht="18" customHeight="1">
      <c r="A23" s="69">
        <v>3</v>
      </c>
      <c r="B23" s="87" t="s">
        <v>54</v>
      </c>
      <c r="C23" s="87"/>
      <c r="D23" s="87"/>
      <c r="E23" s="87"/>
      <c r="F23" s="70">
        <f>0.6*12*H20</f>
        <v>1502.6399999999999</v>
      </c>
      <c r="G23" s="10"/>
    </row>
    <row r="24" spans="1:7" ht="18" customHeight="1">
      <c r="A24" s="69">
        <v>4</v>
      </c>
      <c r="B24" s="87" t="s">
        <v>12</v>
      </c>
      <c r="C24" s="87"/>
      <c r="D24" s="87"/>
      <c r="E24" s="87"/>
      <c r="F24" s="70">
        <f>F25+F26+F27</f>
        <v>9166</v>
      </c>
      <c r="G24" s="10"/>
    </row>
    <row r="25" spans="1:7" ht="16.5" customHeight="1">
      <c r="A25" s="69" t="s">
        <v>13</v>
      </c>
      <c r="B25" s="87" t="s">
        <v>35</v>
      </c>
      <c r="C25" s="87"/>
      <c r="D25" s="87"/>
      <c r="E25" s="87"/>
      <c r="F25" s="70"/>
      <c r="G25" s="10"/>
    </row>
    <row r="26" spans="1:7" ht="16.5" customHeight="1">
      <c r="A26" s="69" t="s">
        <v>13</v>
      </c>
      <c r="B26" s="87" t="s">
        <v>36</v>
      </c>
      <c r="C26" s="87"/>
      <c r="D26" s="87"/>
      <c r="E26" s="87"/>
      <c r="F26" s="70">
        <f>F38</f>
        <v>693</v>
      </c>
      <c r="G26" s="10"/>
    </row>
    <row r="27" spans="1:7" ht="16.5" customHeight="1">
      <c r="A27" s="69" t="s">
        <v>13</v>
      </c>
      <c r="B27" s="87" t="s">
        <v>37</v>
      </c>
      <c r="C27" s="87"/>
      <c r="D27" s="87"/>
      <c r="E27" s="87"/>
      <c r="F27" s="70">
        <v>8473</v>
      </c>
      <c r="G27" s="10"/>
    </row>
    <row r="28" spans="1:7" ht="17.25" customHeight="1">
      <c r="A28" s="69">
        <v>5</v>
      </c>
      <c r="B28" s="79" t="s">
        <v>53</v>
      </c>
      <c r="C28" s="79"/>
      <c r="D28" s="79"/>
      <c r="E28" s="79"/>
      <c r="F28" s="70">
        <f>D15</f>
        <v>0</v>
      </c>
      <c r="G28" s="10"/>
    </row>
    <row r="29" spans="1:7" ht="17.25" customHeight="1">
      <c r="A29" s="69">
        <v>6</v>
      </c>
      <c r="B29" s="79" t="s">
        <v>56</v>
      </c>
      <c r="C29" s="79"/>
      <c r="D29" s="79"/>
      <c r="E29" s="79"/>
      <c r="F29" s="70">
        <f>D12+D13</f>
        <v>3881.76</v>
      </c>
      <c r="G29" s="10"/>
    </row>
    <row r="30" spans="1:7" s="26" customFormat="1" ht="21" customHeight="1">
      <c r="A30" s="71"/>
      <c r="B30" s="80" t="s">
        <v>14</v>
      </c>
      <c r="C30" s="80"/>
      <c r="D30" s="80"/>
      <c r="E30" s="80"/>
      <c r="F30" s="72">
        <f>F21+F22+F23+F24+F29+F28</f>
        <v>23215.6</v>
      </c>
      <c r="G30" s="7"/>
    </row>
    <row r="32" spans="1:6" ht="18" customHeight="1">
      <c r="A32" s="63" t="s">
        <v>78</v>
      </c>
      <c r="B32" s="63"/>
      <c r="C32" s="63"/>
      <c r="D32" s="63"/>
      <c r="E32" s="63"/>
      <c r="F32" s="3">
        <f>D7+D16-F30</f>
        <v>5566.50599999999</v>
      </c>
    </row>
    <row r="33" spans="1:6" ht="20.25" customHeight="1">
      <c r="A33" s="63" t="s">
        <v>79</v>
      </c>
      <c r="B33" s="63"/>
      <c r="C33" s="63"/>
      <c r="D33" s="63"/>
      <c r="E33" s="63"/>
      <c r="F33" s="3">
        <f>F16</f>
        <v>-78115.7</v>
      </c>
    </row>
    <row r="34" spans="1:6" ht="15.75" outlineLevel="1">
      <c r="A34" s="64" t="s">
        <v>69</v>
      </c>
      <c r="B34" s="64"/>
      <c r="C34" s="64"/>
      <c r="D34" s="64"/>
      <c r="E34" s="64"/>
      <c r="F34" s="3">
        <f>F32+F33</f>
        <v>-72549.194</v>
      </c>
    </row>
    <row r="35" ht="11.25" customHeight="1"/>
    <row r="37" spans="1:6" ht="15.75">
      <c r="A37" s="27" t="s">
        <v>26</v>
      </c>
      <c r="B37" s="27" t="s">
        <v>17</v>
      </c>
      <c r="C37" s="81" t="s">
        <v>38</v>
      </c>
      <c r="D37" s="82"/>
      <c r="E37" s="83"/>
      <c r="F37" s="27" t="s">
        <v>39</v>
      </c>
    </row>
    <row r="38" spans="1:6" ht="30" customHeight="1">
      <c r="A38" s="58"/>
      <c r="B38" s="59">
        <v>42685</v>
      </c>
      <c r="C38" s="84" t="s">
        <v>80</v>
      </c>
      <c r="D38" s="85"/>
      <c r="E38" s="86"/>
      <c r="F38" s="60">
        <v>693</v>
      </c>
    </row>
    <row r="39" spans="1:6" ht="15.75">
      <c r="A39" s="58"/>
      <c r="B39" s="74">
        <v>42698</v>
      </c>
      <c r="C39" s="75" t="s">
        <v>81</v>
      </c>
      <c r="D39" s="76"/>
      <c r="E39" s="77"/>
      <c r="F39" s="62">
        <v>8473</v>
      </c>
    </row>
    <row r="40" spans="1:6" s="61" customFormat="1" ht="15">
      <c r="A40" s="58"/>
      <c r="B40" s="59"/>
      <c r="C40" s="84"/>
      <c r="D40" s="85"/>
      <c r="E40" s="86"/>
      <c r="F40" s="60"/>
    </row>
    <row r="41" spans="1:6" s="61" customFormat="1" ht="15">
      <c r="A41" s="58"/>
      <c r="B41" s="59"/>
      <c r="C41" s="75"/>
      <c r="D41" s="76"/>
      <c r="E41" s="77"/>
      <c r="F41" s="62"/>
    </row>
    <row r="42" spans="1:6" s="26" customFormat="1" ht="15.75">
      <c r="A42" s="78" t="s">
        <v>40</v>
      </c>
      <c r="B42" s="78"/>
      <c r="C42" s="78"/>
      <c r="D42" s="78"/>
      <c r="E42" s="78"/>
      <c r="F42" s="28">
        <f>SUM(F38:F41)</f>
        <v>9166</v>
      </c>
    </row>
  </sheetData>
  <sheetProtection/>
  <mergeCells count="20">
    <mergeCell ref="C41:E41"/>
    <mergeCell ref="A42:E42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">
      <selection activeCell="G39" sqref="G39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41</v>
      </c>
      <c r="B1" s="88"/>
      <c r="C1" s="88"/>
      <c r="D1" s="88"/>
      <c r="E1" s="88"/>
      <c r="F1" s="88"/>
      <c r="G1" s="65"/>
    </row>
    <row r="2" spans="1:8" ht="15.75">
      <c r="A2" s="88" t="s">
        <v>59</v>
      </c>
      <c r="B2" s="88"/>
      <c r="C2" s="88"/>
      <c r="D2" s="88"/>
      <c r="E2" s="88"/>
      <c r="F2" s="88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208.7</v>
      </c>
      <c r="E5" s="10" t="s">
        <v>20</v>
      </c>
      <c r="F5" s="10"/>
    </row>
    <row r="6" ht="9" customHeight="1" collapsed="1">
      <c r="I6" s="31"/>
    </row>
    <row r="7" spans="1:6" ht="15.75">
      <c r="A7" s="7"/>
      <c r="C7" s="7"/>
      <c r="D7" s="11"/>
      <c r="E7" s="7"/>
      <c r="F7" s="7"/>
    </row>
    <row r="8" spans="1:6" ht="15.75">
      <c r="A8" s="7" t="s">
        <v>23</v>
      </c>
      <c r="C8" s="10"/>
      <c r="D8" s="12">
        <f>C16</f>
        <v>-52066.04000000001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42</v>
      </c>
    </row>
    <row r="11" spans="1:9" s="18" customFormat="1" ht="30" customHeight="1">
      <c r="A11" s="4">
        <v>1</v>
      </c>
      <c r="B11" s="16" t="s">
        <v>2</v>
      </c>
      <c r="C11" s="50">
        <v>-42935.97</v>
      </c>
      <c r="D11" s="48">
        <v>27924.12</v>
      </c>
      <c r="E11" s="48">
        <v>15950.31</v>
      </c>
      <c r="F11" s="48">
        <f>C11-D11+E11</f>
        <v>-54909.78</v>
      </c>
      <c r="G11" s="5" t="s">
        <v>44</v>
      </c>
      <c r="H11" s="5">
        <v>11.08</v>
      </c>
      <c r="I11" s="31">
        <f>H11*12*H20</f>
        <v>27748.752</v>
      </c>
    </row>
    <row r="12" spans="1:9" s="18" customFormat="1" ht="15.75">
      <c r="A12" s="4">
        <v>2</v>
      </c>
      <c r="B12" s="16" t="s">
        <v>3</v>
      </c>
      <c r="C12" s="50">
        <v>-4004.69</v>
      </c>
      <c r="D12" s="48">
        <v>2604.6</v>
      </c>
      <c r="E12" s="48">
        <v>1506.62</v>
      </c>
      <c r="F12" s="48">
        <f>C12-D12+E12</f>
        <v>-5102.67</v>
      </c>
      <c r="G12" s="10" t="s">
        <v>45</v>
      </c>
      <c r="H12" s="5">
        <v>3.2</v>
      </c>
      <c r="I12" s="30">
        <f>H12*12*H20</f>
        <v>8014.080000000001</v>
      </c>
    </row>
    <row r="13" spans="1:9" s="18" customFormat="1" ht="29.25" customHeight="1">
      <c r="A13" s="4">
        <v>3</v>
      </c>
      <c r="B13" s="16" t="s">
        <v>48</v>
      </c>
      <c r="C13" s="50">
        <v>-1823.67</v>
      </c>
      <c r="D13" s="48">
        <v>1277.16</v>
      </c>
      <c r="E13" s="48">
        <v>701.45</v>
      </c>
      <c r="F13" s="48">
        <f>C13-D13+E13</f>
        <v>-2399.38</v>
      </c>
      <c r="G13" s="10" t="s">
        <v>57</v>
      </c>
      <c r="H13" s="5">
        <v>0.69</v>
      </c>
      <c r="I13" s="30">
        <f>H13*12*H20</f>
        <v>1728.0359999999998</v>
      </c>
    </row>
    <row r="14" spans="1:8" s="18" customFormat="1" ht="30" customHeight="1">
      <c r="A14" s="4">
        <v>4</v>
      </c>
      <c r="B14" s="16" t="s">
        <v>49</v>
      </c>
      <c r="C14" s="50">
        <v>-1001.23</v>
      </c>
      <c r="D14" s="48">
        <v>651.12</v>
      </c>
      <c r="E14" s="48">
        <v>366.6</v>
      </c>
      <c r="F14" s="48">
        <f>C14-D14+E14</f>
        <v>-1285.75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50">
        <v>-2300.48</v>
      </c>
      <c r="D15" s="48">
        <v>0</v>
      </c>
      <c r="E15" s="48">
        <v>0</v>
      </c>
      <c r="F15" s="48">
        <f>C15-D15+E15</f>
        <v>-2300.48</v>
      </c>
      <c r="G15" s="17"/>
      <c r="H15" s="17"/>
    </row>
    <row r="16" spans="1:6" ht="19.5" customHeight="1">
      <c r="A16" s="4"/>
      <c r="B16" s="16" t="s">
        <v>4</v>
      </c>
      <c r="C16" s="49">
        <f>SUM(C11:C15)</f>
        <v>-52066.04000000001</v>
      </c>
      <c r="D16" s="49">
        <f>SUM(D11:D15)</f>
        <v>32456.999999999996</v>
      </c>
      <c r="E16" s="49">
        <f>SUM(E11:E15)</f>
        <v>18524.98</v>
      </c>
      <c r="F16" s="49">
        <f>SUM(F11:F15)</f>
        <v>-65998.06</v>
      </c>
    </row>
    <row r="17" ht="11.25" customHeight="1"/>
    <row r="18" spans="1:6" ht="15.75">
      <c r="A18" s="88" t="s">
        <v>30</v>
      </c>
      <c r="B18" s="88"/>
      <c r="C18" s="88"/>
      <c r="D18" s="88"/>
      <c r="E18" s="88"/>
      <c r="F18" s="88"/>
    </row>
    <row r="19" spans="1:8" ht="15.75">
      <c r="A19" s="65"/>
      <c r="B19" s="65"/>
      <c r="C19" s="65"/>
      <c r="D19" s="65"/>
      <c r="E19" s="65"/>
      <c r="F19" s="65"/>
      <c r="H19" s="5" t="s">
        <v>31</v>
      </c>
    </row>
    <row r="20" spans="1:8" ht="33" customHeight="1">
      <c r="A20" s="15" t="s">
        <v>43</v>
      </c>
      <c r="B20" s="89" t="s">
        <v>6</v>
      </c>
      <c r="C20" s="89"/>
      <c r="D20" s="89"/>
      <c r="E20" s="89"/>
      <c r="F20" s="19" t="s">
        <v>18</v>
      </c>
      <c r="G20" s="20"/>
      <c r="H20" s="5">
        <f>D5</f>
        <v>208.7</v>
      </c>
    </row>
    <row r="21" spans="1:10" ht="18" customHeight="1">
      <c r="A21" s="21">
        <v>1</v>
      </c>
      <c r="B21" s="90" t="s">
        <v>8</v>
      </c>
      <c r="C21" s="90"/>
      <c r="D21" s="90"/>
      <c r="E21" s="90"/>
      <c r="F21" s="1">
        <f>I12</f>
        <v>8014.080000000001</v>
      </c>
      <c r="G21" s="22"/>
      <c r="H21" s="5" t="s">
        <v>32</v>
      </c>
      <c r="I21" s="5" t="s">
        <v>33</v>
      </c>
      <c r="J21" s="5" t="s">
        <v>34</v>
      </c>
    </row>
    <row r="22" spans="1:7" ht="18" customHeight="1">
      <c r="A22" s="23">
        <v>2</v>
      </c>
      <c r="B22" s="87" t="s">
        <v>49</v>
      </c>
      <c r="C22" s="87"/>
      <c r="D22" s="87"/>
      <c r="E22" s="87"/>
      <c r="F22" s="2">
        <f>0.26*12*H20</f>
        <v>651.144</v>
      </c>
      <c r="G22" s="22"/>
    </row>
    <row r="23" spans="1:7" ht="18" customHeight="1">
      <c r="A23" s="23">
        <v>3</v>
      </c>
      <c r="B23" s="87" t="s">
        <v>54</v>
      </c>
      <c r="C23" s="87"/>
      <c r="D23" s="87"/>
      <c r="E23" s="87"/>
      <c r="F23" s="2">
        <f>0.6*12*H20</f>
        <v>1502.6399999999999</v>
      </c>
      <c r="G23" s="22"/>
    </row>
    <row r="24" spans="1:7" ht="18" customHeight="1">
      <c r="A24" s="23">
        <v>4</v>
      </c>
      <c r="B24" s="87" t="s">
        <v>12</v>
      </c>
      <c r="C24" s="87"/>
      <c r="D24" s="87"/>
      <c r="E24" s="87"/>
      <c r="F24" s="2">
        <f>F25+F26+F27</f>
        <v>40566</v>
      </c>
      <c r="G24" s="22"/>
    </row>
    <row r="25" spans="1:7" ht="16.5" customHeight="1">
      <c r="A25" s="23" t="s">
        <v>13</v>
      </c>
      <c r="B25" s="87" t="s">
        <v>35</v>
      </c>
      <c r="C25" s="87"/>
      <c r="D25" s="87"/>
      <c r="E25" s="87"/>
      <c r="F25" s="3">
        <v>0</v>
      </c>
      <c r="G25" s="10"/>
    </row>
    <row r="26" spans="1:7" ht="16.5" customHeight="1">
      <c r="A26" s="23" t="s">
        <v>13</v>
      </c>
      <c r="B26" s="87" t="s">
        <v>36</v>
      </c>
      <c r="C26" s="87"/>
      <c r="D26" s="87"/>
      <c r="E26" s="87"/>
      <c r="F26" s="3">
        <v>0</v>
      </c>
      <c r="G26" s="10"/>
    </row>
    <row r="27" spans="1:7" ht="16.5" customHeight="1">
      <c r="A27" s="23" t="s">
        <v>13</v>
      </c>
      <c r="B27" s="87" t="s">
        <v>37</v>
      </c>
      <c r="C27" s="87"/>
      <c r="D27" s="87"/>
      <c r="E27" s="87"/>
      <c r="F27" s="3">
        <f>F42</f>
        <v>40566</v>
      </c>
      <c r="G27" s="10"/>
    </row>
    <row r="28" spans="1:7" ht="17.25" customHeight="1">
      <c r="A28" s="23">
        <v>5</v>
      </c>
      <c r="B28" s="79" t="s">
        <v>53</v>
      </c>
      <c r="C28" s="79"/>
      <c r="D28" s="79"/>
      <c r="E28" s="79"/>
      <c r="F28" s="3">
        <f>D15</f>
        <v>0</v>
      </c>
      <c r="G28" s="10"/>
    </row>
    <row r="29" spans="1:7" ht="17.25" customHeight="1">
      <c r="A29" s="23">
        <v>6</v>
      </c>
      <c r="B29" s="79" t="s">
        <v>56</v>
      </c>
      <c r="C29" s="79"/>
      <c r="D29" s="79"/>
      <c r="E29" s="79"/>
      <c r="F29" s="3">
        <f>D12+D13</f>
        <v>3881.76</v>
      </c>
      <c r="G29" s="10"/>
    </row>
    <row r="30" spans="1:7" s="26" customFormat="1" ht="21" customHeight="1">
      <c r="A30" s="24"/>
      <c r="B30" s="91" t="s">
        <v>14</v>
      </c>
      <c r="C30" s="91"/>
      <c r="D30" s="91"/>
      <c r="E30" s="91"/>
      <c r="F30" s="25">
        <f>F21+F22+F23+F24+F29+F28</f>
        <v>54615.624</v>
      </c>
      <c r="G30" s="7"/>
    </row>
    <row r="32" spans="1:6" ht="18" customHeight="1">
      <c r="A32" s="63" t="s">
        <v>70</v>
      </c>
      <c r="B32" s="63"/>
      <c r="C32" s="63"/>
      <c r="D32" s="63"/>
      <c r="E32" s="63"/>
      <c r="F32" s="3">
        <f>D7+D16-F30</f>
        <v>-22158.624000000007</v>
      </c>
    </row>
    <row r="33" spans="1:6" ht="20.25" customHeight="1">
      <c r="A33" s="63" t="s">
        <v>68</v>
      </c>
      <c r="B33" s="63"/>
      <c r="C33" s="63"/>
      <c r="D33" s="63"/>
      <c r="E33" s="63"/>
      <c r="F33" s="3">
        <f>F16</f>
        <v>-65998.06</v>
      </c>
    </row>
    <row r="34" spans="1:6" ht="18" customHeight="1" hidden="1" outlineLevel="1">
      <c r="A34" s="64" t="s">
        <v>69</v>
      </c>
      <c r="B34" s="64"/>
      <c r="C34" s="64"/>
      <c r="D34" s="64"/>
      <c r="E34" s="64"/>
      <c r="F34" s="3">
        <f>F32+F33</f>
        <v>-88156.68400000001</v>
      </c>
    </row>
    <row r="35" ht="11.25" customHeight="1" collapsed="1"/>
    <row r="37" spans="1:6" ht="15.75">
      <c r="A37" s="27" t="s">
        <v>26</v>
      </c>
      <c r="B37" s="27" t="s">
        <v>17</v>
      </c>
      <c r="C37" s="81" t="s">
        <v>38</v>
      </c>
      <c r="D37" s="82"/>
      <c r="E37" s="83"/>
      <c r="F37" s="27" t="s">
        <v>39</v>
      </c>
    </row>
    <row r="38" spans="1:6" s="55" customFormat="1" ht="15.75">
      <c r="A38" s="52"/>
      <c r="B38" s="56">
        <v>42304</v>
      </c>
      <c r="C38" s="92" t="s">
        <v>66</v>
      </c>
      <c r="D38" s="93"/>
      <c r="E38" s="94"/>
      <c r="F38" s="57">
        <v>15000</v>
      </c>
    </row>
    <row r="39" spans="1:6" s="55" customFormat="1" ht="15.75">
      <c r="A39" s="52"/>
      <c r="B39" s="53">
        <v>42306</v>
      </c>
      <c r="C39" s="95" t="s">
        <v>65</v>
      </c>
      <c r="D39" s="96"/>
      <c r="E39" s="97"/>
      <c r="F39" s="54">
        <v>12359</v>
      </c>
    </row>
    <row r="40" spans="1:6" s="61" customFormat="1" ht="15">
      <c r="A40" s="58"/>
      <c r="B40" s="59">
        <v>42314</v>
      </c>
      <c r="C40" s="84" t="s">
        <v>67</v>
      </c>
      <c r="D40" s="85"/>
      <c r="E40" s="86"/>
      <c r="F40" s="60">
        <v>13207</v>
      </c>
    </row>
    <row r="41" spans="1:6" s="61" customFormat="1" ht="15">
      <c r="A41" s="58"/>
      <c r="B41" s="59"/>
      <c r="C41" s="75"/>
      <c r="D41" s="76"/>
      <c r="E41" s="77"/>
      <c r="F41" s="62"/>
    </row>
    <row r="42" spans="1:6" s="26" customFormat="1" ht="15.75">
      <c r="A42" s="78" t="s">
        <v>40</v>
      </c>
      <c r="B42" s="78"/>
      <c r="C42" s="78"/>
      <c r="D42" s="78"/>
      <c r="E42" s="78"/>
      <c r="F42" s="28">
        <f>SUM(F38:F41)</f>
        <v>40566</v>
      </c>
    </row>
  </sheetData>
  <sheetProtection selectLockedCells="1" selectUnlockedCells="1"/>
  <mergeCells count="20">
    <mergeCell ref="C41:E41"/>
    <mergeCell ref="A42:E42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41</v>
      </c>
      <c r="B1" s="88"/>
      <c r="C1" s="88"/>
      <c r="D1" s="88"/>
      <c r="E1" s="88"/>
      <c r="F1" s="88"/>
      <c r="G1" s="6"/>
    </row>
    <row r="2" spans="1:8" ht="15.75">
      <c r="A2" s="88" t="s">
        <v>59</v>
      </c>
      <c r="B2" s="88"/>
      <c r="C2" s="88"/>
      <c r="D2" s="88"/>
      <c r="E2" s="88"/>
      <c r="F2" s="88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208.7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21</v>
      </c>
      <c r="C7" s="7"/>
      <c r="D7" s="11">
        <f>'2014'!B24</f>
        <v>18483.73</v>
      </c>
      <c r="E7" s="7" t="s">
        <v>22</v>
      </c>
      <c r="F7" s="7"/>
    </row>
    <row r="8" spans="1:6" ht="15.75">
      <c r="A8" s="7" t="s">
        <v>23</v>
      </c>
      <c r="C8" s="10"/>
      <c r="D8" s="12">
        <f>C16</f>
        <v>-52066.04000000001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42</v>
      </c>
    </row>
    <row r="11" spans="1:9" s="18" customFormat="1" ht="30" customHeight="1">
      <c r="A11" s="4">
        <v>1</v>
      </c>
      <c r="B11" s="16" t="s">
        <v>2</v>
      </c>
      <c r="C11" s="50">
        <v>-42935.97</v>
      </c>
      <c r="D11" s="48">
        <v>27924.12</v>
      </c>
      <c r="E11" s="48">
        <v>15950.31</v>
      </c>
      <c r="F11" s="48">
        <f>C11-D11+E11</f>
        <v>-54909.78</v>
      </c>
      <c r="G11" s="5" t="s">
        <v>44</v>
      </c>
      <c r="H11" s="5">
        <v>11.08</v>
      </c>
      <c r="I11" s="31">
        <f>H11*12*H20</f>
        <v>27748.752</v>
      </c>
    </row>
    <row r="12" spans="1:9" s="18" customFormat="1" ht="15.75">
      <c r="A12" s="4">
        <v>2</v>
      </c>
      <c r="B12" s="16" t="s">
        <v>3</v>
      </c>
      <c r="C12" s="50">
        <v>-4004.69</v>
      </c>
      <c r="D12" s="48">
        <v>2604.6</v>
      </c>
      <c r="E12" s="48">
        <v>1506.62</v>
      </c>
      <c r="F12" s="48">
        <f>C12-D12+E12</f>
        <v>-5102.67</v>
      </c>
      <c r="G12" s="10" t="s">
        <v>45</v>
      </c>
      <c r="H12" s="5">
        <v>3.2</v>
      </c>
      <c r="I12" s="30">
        <f>H12*12*H20</f>
        <v>8014.080000000001</v>
      </c>
    </row>
    <row r="13" spans="1:9" s="18" customFormat="1" ht="29.25" customHeight="1">
      <c r="A13" s="4">
        <v>3</v>
      </c>
      <c r="B13" s="16" t="s">
        <v>48</v>
      </c>
      <c r="C13" s="50">
        <v>-1823.67</v>
      </c>
      <c r="D13" s="48">
        <v>1277.16</v>
      </c>
      <c r="E13" s="48">
        <v>701.45</v>
      </c>
      <c r="F13" s="48">
        <f>C13-D13+E13</f>
        <v>-2399.38</v>
      </c>
      <c r="G13" s="10" t="s">
        <v>57</v>
      </c>
      <c r="H13" s="5">
        <v>0.69</v>
      </c>
      <c r="I13" s="30">
        <f>H13*12*H20</f>
        <v>1728.0359999999998</v>
      </c>
    </row>
    <row r="14" spans="1:8" s="18" customFormat="1" ht="30" customHeight="1">
      <c r="A14" s="4">
        <v>4</v>
      </c>
      <c r="B14" s="16" t="s">
        <v>49</v>
      </c>
      <c r="C14" s="50">
        <v>-1001.23</v>
      </c>
      <c r="D14" s="48">
        <v>651.12</v>
      </c>
      <c r="E14" s="48">
        <v>366.6</v>
      </c>
      <c r="F14" s="48">
        <f>C14-D14+E14</f>
        <v>-1285.75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50">
        <v>-2300.48</v>
      </c>
      <c r="D15" s="48">
        <v>0</v>
      </c>
      <c r="E15" s="48">
        <v>0</v>
      </c>
      <c r="F15" s="48">
        <f>C15-D15+E15</f>
        <v>-2300.48</v>
      </c>
      <c r="G15" s="17"/>
      <c r="H15" s="17"/>
    </row>
    <row r="16" spans="1:6" ht="19.5" customHeight="1">
      <c r="A16" s="4"/>
      <c r="B16" s="16" t="s">
        <v>4</v>
      </c>
      <c r="C16" s="49">
        <f>SUM(C11:C15)</f>
        <v>-52066.04000000001</v>
      </c>
      <c r="D16" s="49">
        <f>SUM(D11:D15)</f>
        <v>32456.999999999996</v>
      </c>
      <c r="E16" s="49">
        <f>SUM(E11:E15)</f>
        <v>18524.98</v>
      </c>
      <c r="F16" s="49">
        <f>SUM(F11:F15)</f>
        <v>-65998.06</v>
      </c>
    </row>
    <row r="17" ht="11.25" customHeight="1"/>
    <row r="18" spans="1:6" ht="15.75">
      <c r="A18" s="88" t="s">
        <v>30</v>
      </c>
      <c r="B18" s="88"/>
      <c r="C18" s="88"/>
      <c r="D18" s="88"/>
      <c r="E18" s="88"/>
      <c r="F18" s="88"/>
    </row>
    <row r="19" spans="1:8" ht="15.75">
      <c r="A19" s="29"/>
      <c r="B19" s="6"/>
      <c r="C19" s="6"/>
      <c r="D19" s="6"/>
      <c r="E19" s="6"/>
      <c r="F19" s="6"/>
      <c r="H19" s="5" t="s">
        <v>31</v>
      </c>
    </row>
    <row r="20" spans="1:8" ht="33" customHeight="1">
      <c r="A20" s="15" t="s">
        <v>43</v>
      </c>
      <c r="B20" s="89" t="s">
        <v>6</v>
      </c>
      <c r="C20" s="89"/>
      <c r="D20" s="89"/>
      <c r="E20" s="89"/>
      <c r="F20" s="19" t="s">
        <v>18</v>
      </c>
      <c r="G20" s="20"/>
      <c r="H20" s="5">
        <f>D5</f>
        <v>208.7</v>
      </c>
    </row>
    <row r="21" spans="1:10" ht="18" customHeight="1">
      <c r="A21" s="67">
        <v>1</v>
      </c>
      <c r="B21" s="90" t="s">
        <v>8</v>
      </c>
      <c r="C21" s="90"/>
      <c r="D21" s="90"/>
      <c r="E21" s="90"/>
      <c r="F21" s="68">
        <f>I12</f>
        <v>8014.080000000001</v>
      </c>
      <c r="G21" s="10"/>
      <c r="H21" s="5" t="s">
        <v>32</v>
      </c>
      <c r="I21" s="5" t="s">
        <v>33</v>
      </c>
      <c r="J21" s="5" t="s">
        <v>34</v>
      </c>
    </row>
    <row r="22" spans="1:7" ht="18" customHeight="1">
      <c r="A22" s="69">
        <v>2</v>
      </c>
      <c r="B22" s="87" t="s">
        <v>49</v>
      </c>
      <c r="C22" s="87"/>
      <c r="D22" s="87"/>
      <c r="E22" s="87"/>
      <c r="F22" s="70">
        <f>0.26*12*H20</f>
        <v>651.144</v>
      </c>
      <c r="G22" s="10"/>
    </row>
    <row r="23" spans="1:7" ht="18" customHeight="1">
      <c r="A23" s="69">
        <v>3</v>
      </c>
      <c r="B23" s="87" t="s">
        <v>54</v>
      </c>
      <c r="C23" s="87"/>
      <c r="D23" s="87"/>
      <c r="E23" s="87"/>
      <c r="F23" s="70">
        <f>0.6*12*H20</f>
        <v>1502.6399999999999</v>
      </c>
      <c r="G23" s="10"/>
    </row>
    <row r="24" spans="1:7" ht="18" customHeight="1">
      <c r="A24" s="69">
        <v>4</v>
      </c>
      <c r="B24" s="87" t="s">
        <v>12</v>
      </c>
      <c r="C24" s="87"/>
      <c r="D24" s="87"/>
      <c r="E24" s="87"/>
      <c r="F24" s="70">
        <f>F25+F26+F27</f>
        <v>40566</v>
      </c>
      <c r="G24" s="10"/>
    </row>
    <row r="25" spans="1:7" ht="16.5" customHeight="1">
      <c r="A25" s="69" t="s">
        <v>13</v>
      </c>
      <c r="B25" s="87" t="s">
        <v>35</v>
      </c>
      <c r="C25" s="87"/>
      <c r="D25" s="87"/>
      <c r="E25" s="87"/>
      <c r="F25" s="70">
        <v>0</v>
      </c>
      <c r="G25" s="10"/>
    </row>
    <row r="26" spans="1:7" ht="16.5" customHeight="1">
      <c r="A26" s="69" t="s">
        <v>13</v>
      </c>
      <c r="B26" s="87" t="s">
        <v>36</v>
      </c>
      <c r="C26" s="87"/>
      <c r="D26" s="87"/>
      <c r="E26" s="87"/>
      <c r="F26" s="70">
        <v>0</v>
      </c>
      <c r="G26" s="10"/>
    </row>
    <row r="27" spans="1:7" ht="16.5" customHeight="1">
      <c r="A27" s="69" t="s">
        <v>13</v>
      </c>
      <c r="B27" s="87" t="s">
        <v>37</v>
      </c>
      <c r="C27" s="87"/>
      <c r="D27" s="87"/>
      <c r="E27" s="87"/>
      <c r="F27" s="70">
        <f>F42</f>
        <v>40566</v>
      </c>
      <c r="G27" s="10"/>
    </row>
    <row r="28" spans="1:7" ht="17.25" customHeight="1">
      <c r="A28" s="69">
        <v>5</v>
      </c>
      <c r="B28" s="79" t="s">
        <v>53</v>
      </c>
      <c r="C28" s="79"/>
      <c r="D28" s="79"/>
      <c r="E28" s="79"/>
      <c r="F28" s="70">
        <f>D15</f>
        <v>0</v>
      </c>
      <c r="G28" s="10"/>
    </row>
    <row r="29" spans="1:7" ht="17.25" customHeight="1">
      <c r="A29" s="69">
        <v>6</v>
      </c>
      <c r="B29" s="79" t="s">
        <v>56</v>
      </c>
      <c r="C29" s="79"/>
      <c r="D29" s="79"/>
      <c r="E29" s="79"/>
      <c r="F29" s="70">
        <f>D12+D13</f>
        <v>3881.76</v>
      </c>
      <c r="G29" s="10"/>
    </row>
    <row r="30" spans="1:7" s="26" customFormat="1" ht="21" customHeight="1">
      <c r="A30" s="71"/>
      <c r="B30" s="80" t="s">
        <v>14</v>
      </c>
      <c r="C30" s="80"/>
      <c r="D30" s="80"/>
      <c r="E30" s="80"/>
      <c r="F30" s="72">
        <f>F21+F22+F23+F24+F29+F28</f>
        <v>54615.624</v>
      </c>
      <c r="G30" s="7"/>
    </row>
    <row r="32" spans="1:6" ht="18" customHeight="1">
      <c r="A32" s="63" t="s">
        <v>70</v>
      </c>
      <c r="B32" s="63"/>
      <c r="C32" s="63"/>
      <c r="D32" s="63"/>
      <c r="E32" s="63"/>
      <c r="F32" s="3">
        <f>D7+D16-F30</f>
        <v>-3674.8940000000075</v>
      </c>
    </row>
    <row r="33" spans="1:6" ht="20.25" customHeight="1">
      <c r="A33" s="63" t="s">
        <v>68</v>
      </c>
      <c r="B33" s="63"/>
      <c r="C33" s="63"/>
      <c r="D33" s="63"/>
      <c r="E33" s="63"/>
      <c r="F33" s="3">
        <f>F16</f>
        <v>-65998.06</v>
      </c>
    </row>
    <row r="34" spans="1:6" ht="15.75" outlineLevel="1">
      <c r="A34" s="64" t="s">
        <v>69</v>
      </c>
      <c r="B34" s="64"/>
      <c r="C34" s="64"/>
      <c r="D34" s="64"/>
      <c r="E34" s="64"/>
      <c r="F34" s="3">
        <f>F32+F33</f>
        <v>-69672.954</v>
      </c>
    </row>
    <row r="35" ht="11.25" customHeight="1"/>
    <row r="37" spans="1:6" ht="15.75">
      <c r="A37" s="27" t="s">
        <v>26</v>
      </c>
      <c r="B37" s="27" t="s">
        <v>17</v>
      </c>
      <c r="C37" s="81" t="s">
        <v>38</v>
      </c>
      <c r="D37" s="82"/>
      <c r="E37" s="83"/>
      <c r="F37" s="27" t="s">
        <v>39</v>
      </c>
    </row>
    <row r="38" spans="1:6" s="55" customFormat="1" ht="15.75">
      <c r="A38" s="52"/>
      <c r="B38" s="56">
        <v>42304</v>
      </c>
      <c r="C38" s="92" t="s">
        <v>66</v>
      </c>
      <c r="D38" s="93"/>
      <c r="E38" s="94"/>
      <c r="F38" s="57">
        <v>15000</v>
      </c>
    </row>
    <row r="39" spans="1:6" s="55" customFormat="1" ht="15.75">
      <c r="A39" s="52"/>
      <c r="B39" s="53">
        <v>42306</v>
      </c>
      <c r="C39" s="95" t="s">
        <v>71</v>
      </c>
      <c r="D39" s="96"/>
      <c r="E39" s="97"/>
      <c r="F39" s="54">
        <v>12359</v>
      </c>
    </row>
    <row r="40" spans="1:6" s="61" customFormat="1" ht="15">
      <c r="A40" s="58"/>
      <c r="B40" s="59">
        <v>42314</v>
      </c>
      <c r="C40" s="84" t="s">
        <v>72</v>
      </c>
      <c r="D40" s="85"/>
      <c r="E40" s="86"/>
      <c r="F40" s="60">
        <v>13207</v>
      </c>
    </row>
    <row r="41" spans="1:6" s="61" customFormat="1" ht="15">
      <c r="A41" s="58"/>
      <c r="B41" s="59"/>
      <c r="C41" s="75"/>
      <c r="D41" s="76"/>
      <c r="E41" s="77"/>
      <c r="F41" s="62"/>
    </row>
    <row r="42" spans="1:6" s="26" customFormat="1" ht="15.75">
      <c r="A42" s="78" t="s">
        <v>40</v>
      </c>
      <c r="B42" s="78"/>
      <c r="C42" s="78"/>
      <c r="D42" s="78"/>
      <c r="E42" s="78"/>
      <c r="F42" s="28">
        <f>SUM(F38:F41)</f>
        <v>40566</v>
      </c>
    </row>
  </sheetData>
  <sheetProtection selectLockedCells="1" selectUnlockedCells="1"/>
  <mergeCells count="20">
    <mergeCell ref="A42:E42"/>
    <mergeCell ref="C38:E38"/>
    <mergeCell ref="C40:E40"/>
    <mergeCell ref="C37:E37"/>
    <mergeCell ref="C39:E39"/>
    <mergeCell ref="C41:E41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G21" sqref="G2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ht="18.75">
      <c r="A1" s="32" t="s">
        <v>46</v>
      </c>
    </row>
    <row r="2" ht="18.75">
      <c r="A2" s="32" t="s">
        <v>60</v>
      </c>
    </row>
    <row r="3" ht="18.75">
      <c r="A3" s="32"/>
    </row>
    <row r="4" ht="18.75">
      <c r="A4" s="33" t="s">
        <v>61</v>
      </c>
    </row>
    <row r="5" ht="18.75">
      <c r="A5" s="33" t="s">
        <v>62</v>
      </c>
    </row>
    <row r="6" ht="18.75">
      <c r="A6" s="33"/>
    </row>
    <row r="7" ht="16.5" thickBot="1">
      <c r="A7" s="34" t="s">
        <v>63</v>
      </c>
    </row>
    <row r="8" spans="1:5" ht="50.25" customHeight="1" thickBot="1">
      <c r="A8" s="35"/>
      <c r="B8" s="36" t="s">
        <v>47</v>
      </c>
      <c r="C8" s="36" t="s">
        <v>0</v>
      </c>
      <c r="D8" s="36" t="s">
        <v>1</v>
      </c>
      <c r="E8" s="36" t="s">
        <v>23</v>
      </c>
    </row>
    <row r="9" spans="1:5" ht="19.5" thickBot="1">
      <c r="A9" s="37" t="s">
        <v>2</v>
      </c>
      <c r="B9" s="38">
        <v>27865.57</v>
      </c>
      <c r="C9" s="38">
        <v>27924.12</v>
      </c>
      <c r="D9" s="38">
        <v>12853.72</v>
      </c>
      <c r="E9" s="38">
        <v>42935.97</v>
      </c>
    </row>
    <row r="10" spans="1:5" ht="19.5" thickBot="1">
      <c r="A10" s="37" t="s">
        <v>3</v>
      </c>
      <c r="B10" s="38">
        <v>2599.05</v>
      </c>
      <c r="C10" s="38">
        <v>2604.6</v>
      </c>
      <c r="D10" s="38">
        <v>1198.96</v>
      </c>
      <c r="E10" s="38">
        <v>4004.69</v>
      </c>
    </row>
    <row r="11" spans="1:5" ht="38.25" thickBot="1">
      <c r="A11" s="37" t="s">
        <v>48</v>
      </c>
      <c r="B11" s="38">
        <v>1174.94</v>
      </c>
      <c r="C11" s="38">
        <v>1277.16</v>
      </c>
      <c r="D11" s="38">
        <v>628.43</v>
      </c>
      <c r="E11" s="38">
        <v>1823.67</v>
      </c>
    </row>
    <row r="12" spans="1:5" ht="19.5" customHeight="1" thickBot="1">
      <c r="A12" s="37" t="s">
        <v>49</v>
      </c>
      <c r="B12" s="38">
        <v>649.79</v>
      </c>
      <c r="C12" s="38">
        <v>651.12</v>
      </c>
      <c r="D12" s="38">
        <v>299.68</v>
      </c>
      <c r="E12" s="38">
        <v>1001.23</v>
      </c>
    </row>
    <row r="13" spans="1:5" ht="38.25" thickBot="1">
      <c r="A13" s="37" t="s">
        <v>53</v>
      </c>
      <c r="B13" s="38">
        <v>2516.52</v>
      </c>
      <c r="C13" s="38">
        <v>0</v>
      </c>
      <c r="D13" s="38">
        <v>216.04</v>
      </c>
      <c r="E13" s="38">
        <v>2300.48</v>
      </c>
    </row>
    <row r="14" spans="1:5" ht="19.5" thickBot="1">
      <c r="A14" s="37" t="s">
        <v>4</v>
      </c>
      <c r="B14" s="39">
        <v>34805.87</v>
      </c>
      <c r="C14" s="39">
        <v>32457</v>
      </c>
      <c r="D14" s="39">
        <v>15196.83</v>
      </c>
      <c r="E14" s="39">
        <v>52066.04</v>
      </c>
    </row>
    <row r="15" ht="18.75">
      <c r="A15" s="40"/>
    </row>
    <row r="16" ht="19.5" thickBot="1">
      <c r="A16" s="40" t="s">
        <v>5</v>
      </c>
    </row>
    <row r="17" spans="1:3" ht="38.25" thickBot="1">
      <c r="A17" s="41" t="s">
        <v>50</v>
      </c>
      <c r="B17" s="36" t="s">
        <v>6</v>
      </c>
      <c r="C17" s="36" t="s">
        <v>18</v>
      </c>
    </row>
    <row r="18" spans="1:3" ht="19.5" thickBot="1">
      <c r="A18" s="42" t="s">
        <v>7</v>
      </c>
      <c r="B18" s="43" t="s">
        <v>3</v>
      </c>
      <c r="C18" s="38">
        <v>3881.76</v>
      </c>
    </row>
    <row r="19" spans="1:3" ht="19.5" thickBot="1">
      <c r="A19" s="42" t="s">
        <v>9</v>
      </c>
      <c r="B19" s="43" t="s">
        <v>49</v>
      </c>
      <c r="C19" s="38">
        <v>651.12</v>
      </c>
    </row>
    <row r="20" spans="1:3" ht="19.5" thickBot="1">
      <c r="A20" s="42" t="s">
        <v>10</v>
      </c>
      <c r="B20" s="43" t="s">
        <v>54</v>
      </c>
      <c r="C20" s="38">
        <v>1502.64</v>
      </c>
    </row>
    <row r="21" spans="1:3" ht="19.5" thickBot="1">
      <c r="A21" s="42" t="s">
        <v>11</v>
      </c>
      <c r="B21" s="43" t="s">
        <v>8</v>
      </c>
      <c r="C21" s="38">
        <v>8014.08</v>
      </c>
    </row>
    <row r="22" spans="1:3" ht="38.25" thickBot="1">
      <c r="A22" s="37"/>
      <c r="B22" s="44" t="s">
        <v>51</v>
      </c>
      <c r="C22" s="39">
        <v>14049.6</v>
      </c>
    </row>
    <row r="23" ht="15.75" thickBot="1">
      <c r="A23" s="45"/>
    </row>
    <row r="24" spans="1:2" ht="57" thickBot="1">
      <c r="A24" s="51" t="s">
        <v>58</v>
      </c>
      <c r="B24" s="36">
        <v>18483.73</v>
      </c>
    </row>
    <row r="25" spans="1:2" ht="57" thickBot="1">
      <c r="A25" s="37" t="s">
        <v>15</v>
      </c>
      <c r="B25" s="39">
        <v>52066.04</v>
      </c>
    </row>
    <row r="26" spans="1:2" ht="38.25" thickBot="1">
      <c r="A26" s="42" t="s">
        <v>16</v>
      </c>
      <c r="B26" s="39" t="s">
        <v>64</v>
      </c>
    </row>
    <row r="27" spans="1:2" ht="38.25" thickBot="1">
      <c r="A27" s="42" t="s">
        <v>52</v>
      </c>
      <c r="B27" s="39">
        <v>42935.97</v>
      </c>
    </row>
    <row r="28" ht="15">
      <c r="A28" s="45"/>
    </row>
    <row r="29" ht="15.75">
      <c r="A29" s="46" t="s">
        <v>55</v>
      </c>
    </row>
    <row r="30" ht="15.75">
      <c r="A30" s="47"/>
    </row>
    <row r="31" ht="15.75">
      <c r="A31" s="47"/>
    </row>
    <row r="32" ht="15.75">
      <c r="A32" s="47"/>
    </row>
    <row r="33" ht="15.75">
      <c r="A33" s="47"/>
    </row>
    <row r="34" ht="15.75">
      <c r="A34" s="47"/>
    </row>
    <row r="35" ht="15.75">
      <c r="A35" s="47"/>
    </row>
    <row r="36" ht="15.75">
      <c r="A36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2017-07-14T12:40:31Z</cp:lastPrinted>
  <dcterms:created xsi:type="dcterms:W3CDTF">2015-10-12T10:40:12Z</dcterms:created>
  <dcterms:modified xsi:type="dcterms:W3CDTF">2018-03-15T08:04:46Z</dcterms:modified>
  <cp:category/>
  <cp:version/>
  <cp:contentType/>
  <cp:contentStatus/>
</cp:coreProperties>
</file>