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'2015'!$A$1:$F$33</definedName>
    <definedName name="_xlnm.Print_Area" localSheetId="2">'2015 (2)'!$A$1:$F$33</definedName>
  </definedNames>
  <calcPr fullCalcOnLoad="1" refMode="R1C1"/>
</workbook>
</file>

<file path=xl/sharedStrings.xml><?xml version="1.0" encoding="utf-8"?>
<sst xmlns="http://schemas.openxmlformats.org/spreadsheetml/2006/main" count="240" uniqueCount="84">
  <si>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</si>
  <si>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</si>
  <si>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</si>
  <si>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</si>
  <si>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</si>
  <si>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</si>
  <si>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</si>
  <si>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</si>
  <si>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</si>
  <si>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</si>
  <si>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</si>
  <si>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</si>
  <si>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</si>
  <si>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</si>
  <si>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</si>
  <si>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</si>
  <si>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</si>
  <si>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</si>
  <si>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</si>
  <si>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</si>
  <si>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</si>
  <si>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</si>
  <si>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</si>
  <si>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</si>
  <si>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</si>
  <si>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</si>
  <si>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</si>
  <si>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</si>
  <si>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</si>
  <si>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</si>
  <si>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</si>
  <si>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</si>
  <si>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</si>
  <si>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</si>
  <si>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</si>
  <si>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</si>
  <si>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</si>
  <si>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</si>
  <si>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</si>
  <si>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</si>
  <si>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</si>
  <si>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</si>
  <si>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</si>
  <si>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</si>
  <si>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</si>
  <si>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</si>
  <si>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Задолженность на 01.01.2014 г</t>
  </si>
  <si>
    <t>Складирование ТБО</t>
  </si>
  <si>
    <t>№ п/п</t>
  </si>
  <si>
    <t>Всего работ  за период</t>
  </si>
  <si>
    <t xml:space="preserve">     - за декабрь 2014 года</t>
  </si>
  <si>
    <t>Электроэнергия МОП</t>
  </si>
  <si>
    <t>Вывоз КГМ</t>
  </si>
  <si>
    <t>Вывоз и складирование ТБО</t>
  </si>
  <si>
    <t>двор</t>
  </si>
  <si>
    <t>Сальдо на 01.01.2015г (по начислениям) (+)</t>
  </si>
  <si>
    <t>Экономист ООО «УК Старый город»                                                                    Хромушина Т.В.</t>
  </si>
  <si>
    <t>Ул. Крылова, д. 46</t>
  </si>
  <si>
    <t>Ул. Крылова, д.46</t>
  </si>
  <si>
    <t>В управлении ООО «УК Старый Город» - с 01.01.2011 года</t>
  </si>
  <si>
    <t>Общая площадь квартир –  147,5 м.кв.</t>
  </si>
  <si>
    <t>Остаток на 01.01.2014 года – 15749,41 (+)</t>
  </si>
  <si>
    <t>18908,46</t>
  </si>
  <si>
    <t>В управлении ООО «УК Старый Город» -  с 01.01.2011 года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</si>
  <si>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</si>
  <si>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</si>
  <si>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</si>
  <si>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руб. (прибыль)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</si>
  <si>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</si>
  <si>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</si>
  <si>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</si>
  <si>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</si>
  <si>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</si>
  <si>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</si>
  <si>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</si>
  <si>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</si>
  <si>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</si>
  <si>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</si>
  <si>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</si>
  <si>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</si>
  <si>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</si>
  <si>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</si>
  <si>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покос не входит</t>
  </si>
  <si>
    <t>кгм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</si>
</sst>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2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42" fillId="33" borderId="21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left" vertical="center" wrapText="1"/>
    </xf>
    <xf numFmtId="0" fontId="1" fillId="34" borderId="22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3" fillId="33" borderId="0" xfId="0" applyFont="1" applyFill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5">
      <selection activeCell="F29" sqref="F29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2" t="s">
        <v>75</v>
      </c>
      <c r="B1" s="72"/>
      <c r="C1" s="72"/>
      <c r="D1" s="72"/>
      <c r="E1" s="72"/>
      <c r="F1" s="72"/>
      <c r="G1" s="57"/>
    </row>
    <row r="2" spans="1:8" ht="15.75">
      <c r="A2" s="72" t="s">
        <v>57</v>
      </c>
      <c r="B2" s="72"/>
      <c r="C2" s="72"/>
      <c r="D2" s="72"/>
      <c r="E2" s="72"/>
      <c r="F2" s="72"/>
      <c r="G2" s="9"/>
      <c r="H2" s="10"/>
    </row>
    <row r="3" ht="9" customHeight="1"/>
    <row r="4" spans="1:6" ht="15.75" hidden="1" outlineLevel="1">
      <c r="A4" s="12" t="s">
        <v>63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147.5</v>
      </c>
      <c r="E5" s="12" t="s">
        <v>20</v>
      </c>
      <c r="F5" s="12"/>
    </row>
    <row r="6" ht="9" customHeight="1" collapsed="1">
      <c r="I6" s="33"/>
    </row>
    <row r="7" spans="1:6" ht="15.75">
      <c r="A7" s="9" t="s">
        <v>76</v>
      </c>
      <c r="C7" s="9"/>
      <c r="D7" s="13">
        <f>'2016'!F30</f>
        <v>42463.049999999996</v>
      </c>
      <c r="E7" s="9" t="s">
        <v>67</v>
      </c>
      <c r="F7" s="9"/>
    </row>
    <row r="8" spans="1:6" ht="15.75">
      <c r="A8" s="9" t="s">
        <v>77</v>
      </c>
      <c r="C8" s="12"/>
      <c r="D8" s="14">
        <f>C15</f>
        <v>-44723.13999999999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78</v>
      </c>
      <c r="D10" s="17" t="s">
        <v>0</v>
      </c>
      <c r="E10" s="17" t="s">
        <v>28</v>
      </c>
      <c r="F10" s="17" t="s">
        <v>79</v>
      </c>
    </row>
    <row r="11" spans="1:9" s="20" customFormat="1" ht="30" customHeight="1">
      <c r="A11" s="4">
        <v>1</v>
      </c>
      <c r="B11" s="18" t="s">
        <v>2</v>
      </c>
      <c r="C11" s="51">
        <v>-35034.38</v>
      </c>
      <c r="D11" s="49">
        <v>16708.8</v>
      </c>
      <c r="E11" s="49">
        <v>6502.32</v>
      </c>
      <c r="F11" s="49">
        <f>C11-D11+E11</f>
        <v>-45240.85999999999</v>
      </c>
      <c r="G11" s="5" t="s">
        <v>43</v>
      </c>
      <c r="H11" s="5">
        <v>10.66</v>
      </c>
      <c r="I11" s="33">
        <f>H11*12*H19</f>
        <v>18868.2</v>
      </c>
    </row>
    <row r="12" spans="1:9" s="20" customFormat="1" ht="15.75">
      <c r="A12" s="4">
        <v>2</v>
      </c>
      <c r="B12" s="18" t="s">
        <v>3</v>
      </c>
      <c r="C12" s="51">
        <v>-4005.7</v>
      </c>
      <c r="D12" s="49">
        <v>1840.8</v>
      </c>
      <c r="E12" s="49">
        <v>716.4</v>
      </c>
      <c r="F12" s="49">
        <f>C12-D12+E12</f>
        <v>-5130.1</v>
      </c>
      <c r="G12" s="12" t="s">
        <v>44</v>
      </c>
      <c r="H12" s="5">
        <v>3.2</v>
      </c>
      <c r="I12" s="32">
        <f>H12*12*H19</f>
        <v>5664.000000000001</v>
      </c>
    </row>
    <row r="13" spans="1:9" s="20" customFormat="1" ht="29.25" customHeight="1">
      <c r="A13" s="4">
        <v>3</v>
      </c>
      <c r="B13" s="18" t="s">
        <v>47</v>
      </c>
      <c r="C13" s="51">
        <v>-2013.8100000000002</v>
      </c>
      <c r="D13" s="49">
        <v>902.76</v>
      </c>
      <c r="E13" s="49">
        <v>351.24</v>
      </c>
      <c r="F13" s="49">
        <f>C13-D13+E13</f>
        <v>-2565.33</v>
      </c>
      <c r="G13" s="12" t="s">
        <v>83</v>
      </c>
      <c r="H13" s="5">
        <v>0.6</v>
      </c>
      <c r="I13" s="32">
        <f>H13*12*H19</f>
        <v>1062</v>
      </c>
    </row>
    <row r="14" spans="1:8" s="20" customFormat="1" ht="29.25" customHeight="1">
      <c r="A14" s="4">
        <v>4</v>
      </c>
      <c r="B14" s="18" t="s">
        <v>51</v>
      </c>
      <c r="C14" s="51">
        <v>-3669.250000000001</v>
      </c>
      <c r="D14" s="49">
        <v>204.67</v>
      </c>
      <c r="E14" s="49">
        <v>159.29</v>
      </c>
      <c r="F14" s="49">
        <f>C14-D14+E14</f>
        <v>-3714.630000000001</v>
      </c>
      <c r="G14" s="19"/>
      <c r="H14" s="19"/>
    </row>
    <row r="15" spans="1:8" ht="19.5" customHeight="1">
      <c r="A15" s="4"/>
      <c r="B15" s="18" t="s">
        <v>4</v>
      </c>
      <c r="C15" s="50">
        <f>SUM(C11:C14)</f>
        <v>-44723.13999999999</v>
      </c>
      <c r="D15" s="50">
        <f>SUM(D11:D14)</f>
        <v>19657.029999999995</v>
      </c>
      <c r="E15" s="50">
        <f>SUM(E11:E14)</f>
        <v>7729.249999999999</v>
      </c>
      <c r="F15" s="50">
        <f>SUM(F11:F14)</f>
        <v>-56650.92</v>
      </c>
      <c r="H15" s="77" t="s">
        <v>82</v>
      </c>
    </row>
    <row r="16" ht="11.25" customHeight="1"/>
    <row r="17" spans="1:6" ht="15.75">
      <c r="A17" s="72" t="s">
        <v>29</v>
      </c>
      <c r="B17" s="72"/>
      <c r="C17" s="72"/>
      <c r="D17" s="72"/>
      <c r="E17" s="72"/>
      <c r="F17" s="72"/>
    </row>
    <row r="18" spans="1:8" ht="15.75">
      <c r="A18" s="57"/>
      <c r="B18" s="57"/>
      <c r="C18" s="57"/>
      <c r="D18" s="57"/>
      <c r="E18" s="57"/>
      <c r="F18" s="57"/>
      <c r="H18" s="5" t="s">
        <v>30</v>
      </c>
    </row>
    <row r="19" spans="1:8" ht="33" customHeight="1">
      <c r="A19" s="17" t="s">
        <v>42</v>
      </c>
      <c r="B19" s="73" t="s">
        <v>6</v>
      </c>
      <c r="C19" s="73"/>
      <c r="D19" s="73"/>
      <c r="E19" s="73"/>
      <c r="F19" s="21" t="s">
        <v>18</v>
      </c>
      <c r="G19" s="22"/>
      <c r="H19" s="5">
        <f>D5</f>
        <v>147.5</v>
      </c>
    </row>
    <row r="20" spans="1:10" ht="18" customHeight="1">
      <c r="A20" s="23">
        <v>1</v>
      </c>
      <c r="B20" s="74" t="s">
        <v>8</v>
      </c>
      <c r="C20" s="74"/>
      <c r="D20" s="74"/>
      <c r="E20" s="75"/>
      <c r="F20" s="59">
        <f>I12</f>
        <v>5664.000000000001</v>
      </c>
      <c r="G20" s="12"/>
      <c r="H20" s="5" t="s">
        <v>31</v>
      </c>
      <c r="I20" s="5" t="s">
        <v>32</v>
      </c>
      <c r="J20" s="5" t="s">
        <v>33</v>
      </c>
    </row>
    <row r="21" spans="1:7" ht="18" customHeight="1">
      <c r="A21" s="25">
        <v>2</v>
      </c>
      <c r="B21" s="68" t="s">
        <v>52</v>
      </c>
      <c r="C21" s="68"/>
      <c r="D21" s="68"/>
      <c r="E21" s="69"/>
      <c r="F21" s="59">
        <f>I13</f>
        <v>1062</v>
      </c>
      <c r="G21" s="12"/>
    </row>
    <row r="22" spans="1:7" ht="18" customHeight="1" hidden="1" outlineLevel="1">
      <c r="A22" s="25">
        <v>3</v>
      </c>
      <c r="B22" s="68" t="s">
        <v>12</v>
      </c>
      <c r="C22" s="68"/>
      <c r="D22" s="68"/>
      <c r="E22" s="69"/>
      <c r="F22" s="59">
        <f>F23+F24+F25</f>
        <v>0</v>
      </c>
      <c r="G22" s="12"/>
    </row>
    <row r="23" spans="1:7" ht="16.5" customHeight="1" hidden="1" outlineLevel="1">
      <c r="A23" s="25" t="s">
        <v>13</v>
      </c>
      <c r="B23" s="68" t="s">
        <v>34</v>
      </c>
      <c r="C23" s="68"/>
      <c r="D23" s="68"/>
      <c r="E23" s="69"/>
      <c r="F23" s="59">
        <v>0</v>
      </c>
      <c r="G23" s="12"/>
    </row>
    <row r="24" spans="1:7" ht="16.5" customHeight="1" hidden="1" outlineLevel="1">
      <c r="A24" s="25" t="s">
        <v>13</v>
      </c>
      <c r="B24" s="68" t="s">
        <v>35</v>
      </c>
      <c r="C24" s="68"/>
      <c r="D24" s="68"/>
      <c r="E24" s="69"/>
      <c r="F24" s="59">
        <v>0</v>
      </c>
      <c r="G24" s="12"/>
    </row>
    <row r="25" spans="1:7" ht="16.5" customHeight="1" hidden="1" outlineLevel="1">
      <c r="A25" s="25" t="s">
        <v>13</v>
      </c>
      <c r="B25" s="68" t="s">
        <v>36</v>
      </c>
      <c r="C25" s="68"/>
      <c r="D25" s="68"/>
      <c r="E25" s="69"/>
      <c r="F25" s="59">
        <v>0</v>
      </c>
      <c r="G25" s="12"/>
    </row>
    <row r="26" spans="1:7" ht="17.25" customHeight="1" collapsed="1">
      <c r="A26" s="25">
        <v>3</v>
      </c>
      <c r="B26" s="70" t="s">
        <v>51</v>
      </c>
      <c r="C26" s="70"/>
      <c r="D26" s="70"/>
      <c r="E26" s="71"/>
      <c r="F26" s="59">
        <f>D14</f>
        <v>204.67</v>
      </c>
      <c r="G26" s="12"/>
    </row>
    <row r="27" spans="1:7" ht="17.25" customHeight="1">
      <c r="A27" s="25">
        <v>4</v>
      </c>
      <c r="B27" s="70" t="s">
        <v>53</v>
      </c>
      <c r="C27" s="70"/>
      <c r="D27" s="70"/>
      <c r="E27" s="70"/>
      <c r="F27" s="58">
        <f>D12+D13</f>
        <v>2743.56</v>
      </c>
      <c r="G27" s="12"/>
    </row>
    <row r="28" spans="1:7" s="28" customFormat="1" ht="21" customHeight="1">
      <c r="A28" s="26"/>
      <c r="B28" s="60" t="s">
        <v>14</v>
      </c>
      <c r="C28" s="60"/>
      <c r="D28" s="60"/>
      <c r="E28" s="60"/>
      <c r="F28" s="27">
        <f>F20+F21+F22+F27+F26</f>
        <v>9674.230000000001</v>
      </c>
      <c r="G28" s="9"/>
    </row>
    <row r="30" spans="1:6" ht="18" customHeight="1">
      <c r="A30" s="53" t="s">
        <v>80</v>
      </c>
      <c r="B30" s="53"/>
      <c r="C30" s="53"/>
      <c r="D30" s="53"/>
      <c r="E30" s="53"/>
      <c r="F30" s="3">
        <f>D7+D15-F28</f>
        <v>52445.849999999984</v>
      </c>
    </row>
    <row r="31" spans="1:6" ht="20.25" customHeight="1">
      <c r="A31" s="53" t="s">
        <v>81</v>
      </c>
      <c r="B31" s="53"/>
      <c r="C31" s="53"/>
      <c r="D31" s="53"/>
      <c r="E31" s="53"/>
      <c r="F31" s="3">
        <f>F15</f>
        <v>-56650.92</v>
      </c>
    </row>
    <row r="32" spans="1:6" ht="18" customHeight="1">
      <c r="A32" s="54" t="s">
        <v>65</v>
      </c>
      <c r="B32" s="54"/>
      <c r="C32" s="54"/>
      <c r="D32" s="54"/>
      <c r="E32" s="54"/>
      <c r="F32" s="3">
        <f>F30+F31</f>
        <v>-4205.070000000014</v>
      </c>
    </row>
    <row r="33" ht="11.25" customHeight="1"/>
    <row r="35" spans="1:6" ht="15.75">
      <c r="A35" s="29" t="s">
        <v>25</v>
      </c>
      <c r="B35" s="29" t="s">
        <v>17</v>
      </c>
      <c r="C35" s="61" t="s">
        <v>37</v>
      </c>
      <c r="D35" s="62"/>
      <c r="E35" s="63"/>
      <c r="F35" s="29" t="s">
        <v>38</v>
      </c>
    </row>
    <row r="36" spans="1:6" ht="15.75">
      <c r="A36" s="4"/>
      <c r="B36" s="6"/>
      <c r="C36" s="64"/>
      <c r="D36" s="65"/>
      <c r="E36" s="66"/>
      <c r="F36" s="7"/>
    </row>
    <row r="37" spans="1:6" s="28" customFormat="1" ht="15.75">
      <c r="A37" s="67" t="s">
        <v>39</v>
      </c>
      <c r="B37" s="67"/>
      <c r="C37" s="67"/>
      <c r="D37" s="67"/>
      <c r="E37" s="67"/>
      <c r="F37" s="30">
        <f>SUM(F36:F36)</f>
        <v>0</v>
      </c>
    </row>
  </sheetData>
  <sheetProtection/>
  <mergeCells count="16">
    <mergeCell ref="A1:F1"/>
    <mergeCell ref="A2:F2"/>
    <mergeCell ref="A17:F17"/>
    <mergeCell ref="B19:E19"/>
    <mergeCell ref="B20:E20"/>
    <mergeCell ref="B21:E21"/>
    <mergeCell ref="B28:E28"/>
    <mergeCell ref="C35:E35"/>
    <mergeCell ref="C36:E36"/>
    <mergeCell ref="A37:E37"/>
    <mergeCell ref="B22:E22"/>
    <mergeCell ref="B23:E23"/>
    <mergeCell ref="B24:E24"/>
    <mergeCell ref="B25:E25"/>
    <mergeCell ref="B26:E26"/>
    <mergeCell ref="B27:E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2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2" t="s">
        <v>68</v>
      </c>
      <c r="B1" s="72"/>
      <c r="C1" s="72"/>
      <c r="D1" s="72"/>
      <c r="E1" s="72"/>
      <c r="F1" s="72"/>
      <c r="G1" s="56"/>
    </row>
    <row r="2" spans="1:8" ht="15.75">
      <c r="A2" s="72" t="s">
        <v>57</v>
      </c>
      <c r="B2" s="72"/>
      <c r="C2" s="72"/>
      <c r="D2" s="72"/>
      <c r="E2" s="72"/>
      <c r="F2" s="72"/>
      <c r="G2" s="9"/>
      <c r="H2" s="10"/>
    </row>
    <row r="3" ht="9" customHeight="1"/>
    <row r="4" spans="1:6" ht="15.75" hidden="1" outlineLevel="1">
      <c r="A4" s="12" t="s">
        <v>63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147.5</v>
      </c>
      <c r="E5" s="12" t="s">
        <v>20</v>
      </c>
      <c r="F5" s="12"/>
    </row>
    <row r="6" ht="9" customHeight="1" collapsed="1">
      <c r="I6" s="33"/>
    </row>
    <row r="7" spans="1:6" ht="15.75">
      <c r="A7" s="9" t="s">
        <v>69</v>
      </c>
      <c r="C7" s="9"/>
      <c r="D7" s="13">
        <f>'2015'!F30</f>
        <v>32480.25</v>
      </c>
      <c r="E7" s="9" t="s">
        <v>67</v>
      </c>
      <c r="F7" s="9"/>
    </row>
    <row r="8" spans="1:6" ht="15.75">
      <c r="A8" s="9" t="s">
        <v>70</v>
      </c>
      <c r="C8" s="12"/>
      <c r="D8" s="14">
        <f>C15</f>
        <v>-31853.14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71</v>
      </c>
      <c r="D10" s="17" t="s">
        <v>0</v>
      </c>
      <c r="E10" s="17" t="s">
        <v>28</v>
      </c>
      <c r="F10" s="17" t="s">
        <v>72</v>
      </c>
    </row>
    <row r="11" spans="1:9" s="20" customFormat="1" ht="30" customHeight="1">
      <c r="A11" s="4">
        <v>1</v>
      </c>
      <c r="B11" s="18" t="s">
        <v>2</v>
      </c>
      <c r="C11" s="51">
        <v>-25171.94</v>
      </c>
      <c r="D11" s="49">
        <v>16708.8</v>
      </c>
      <c r="E11" s="49">
        <v>6846.36</v>
      </c>
      <c r="F11" s="49">
        <f>C11-D11+E11</f>
        <v>-35034.38</v>
      </c>
      <c r="G11" s="5" t="s">
        <v>43</v>
      </c>
      <c r="H11" s="5">
        <v>10.66</v>
      </c>
      <c r="I11" s="33">
        <f>H11*12*H19</f>
        <v>18868.2</v>
      </c>
    </row>
    <row r="12" spans="1:9" s="20" customFormat="1" ht="15.75">
      <c r="A12" s="4">
        <v>2</v>
      </c>
      <c r="B12" s="18" t="s">
        <v>3</v>
      </c>
      <c r="C12" s="51">
        <v>-2974.06</v>
      </c>
      <c r="D12" s="49">
        <v>1840.8</v>
      </c>
      <c r="E12" s="49">
        <v>809.16</v>
      </c>
      <c r="F12" s="49">
        <f>C12-D12+E12</f>
        <v>-4005.7</v>
      </c>
      <c r="G12" s="12" t="s">
        <v>44</v>
      </c>
      <c r="H12" s="5">
        <v>3.2</v>
      </c>
      <c r="I12" s="32">
        <f>H12*12*H19</f>
        <v>5664.000000000001</v>
      </c>
    </row>
    <row r="13" spans="1:9" s="20" customFormat="1" ht="29.25" customHeight="1">
      <c r="A13" s="4">
        <v>3</v>
      </c>
      <c r="B13" s="18" t="s">
        <v>47</v>
      </c>
      <c r="C13" s="51">
        <v>-1507.79</v>
      </c>
      <c r="D13" s="49">
        <v>902.76</v>
      </c>
      <c r="E13" s="49">
        <v>396.74</v>
      </c>
      <c r="F13" s="49">
        <f>C13-D13+E13</f>
        <v>-2013.8100000000002</v>
      </c>
      <c r="G13" s="12" t="s">
        <v>54</v>
      </c>
      <c r="H13" s="5">
        <v>0.6</v>
      </c>
      <c r="I13" s="32">
        <f>H13*12*H19</f>
        <v>1062</v>
      </c>
    </row>
    <row r="14" spans="1:8" s="20" customFormat="1" ht="29.25" customHeight="1">
      <c r="A14" s="4">
        <v>4</v>
      </c>
      <c r="B14" s="18" t="s">
        <v>51</v>
      </c>
      <c r="C14" s="51">
        <v>-2199.3500000000004</v>
      </c>
      <c r="D14" s="49">
        <v>2662.02</v>
      </c>
      <c r="E14" s="49">
        <v>1192.12</v>
      </c>
      <c r="F14" s="49">
        <f>C14-D14+E14</f>
        <v>-3669.250000000001</v>
      </c>
      <c r="G14" s="19"/>
      <c r="H14" s="19"/>
    </row>
    <row r="15" spans="1:6" ht="19.5" customHeight="1">
      <c r="A15" s="4"/>
      <c r="B15" s="18" t="s">
        <v>4</v>
      </c>
      <c r="C15" s="50">
        <f>SUM(C11:C14)</f>
        <v>-31853.14</v>
      </c>
      <c r="D15" s="50">
        <f>SUM(D11:D14)</f>
        <v>22114.379999999997</v>
      </c>
      <c r="E15" s="50">
        <f>SUM(E11:E14)</f>
        <v>9244.38</v>
      </c>
      <c r="F15" s="50">
        <f>SUM(F11:F14)</f>
        <v>-44723.13999999999</v>
      </c>
    </row>
    <row r="16" ht="11.25" customHeight="1"/>
    <row r="17" spans="1:6" ht="15.75">
      <c r="A17" s="72" t="s">
        <v>29</v>
      </c>
      <c r="B17" s="72"/>
      <c r="C17" s="72"/>
      <c r="D17" s="72"/>
      <c r="E17" s="72"/>
      <c r="F17" s="72"/>
    </row>
    <row r="18" spans="1:8" ht="15.75">
      <c r="A18" s="56"/>
      <c r="B18" s="56"/>
      <c r="C18" s="56"/>
      <c r="D18" s="56"/>
      <c r="E18" s="56"/>
      <c r="F18" s="56"/>
      <c r="H18" s="5" t="s">
        <v>30</v>
      </c>
    </row>
    <row r="19" spans="1:8" ht="33" customHeight="1">
      <c r="A19" s="17" t="s">
        <v>42</v>
      </c>
      <c r="B19" s="73" t="s">
        <v>6</v>
      </c>
      <c r="C19" s="73"/>
      <c r="D19" s="73"/>
      <c r="E19" s="73"/>
      <c r="F19" s="21" t="s">
        <v>18</v>
      </c>
      <c r="G19" s="22"/>
      <c r="H19" s="5">
        <f>D5</f>
        <v>147.5</v>
      </c>
    </row>
    <row r="20" spans="1:10" ht="18" customHeight="1">
      <c r="A20" s="23">
        <v>1</v>
      </c>
      <c r="B20" s="74" t="s">
        <v>8</v>
      </c>
      <c r="C20" s="74"/>
      <c r="D20" s="74"/>
      <c r="E20" s="75"/>
      <c r="F20" s="59">
        <f>I12</f>
        <v>5664.000000000001</v>
      </c>
      <c r="G20" s="12"/>
      <c r="H20" s="5" t="s">
        <v>31</v>
      </c>
      <c r="I20" s="5" t="s">
        <v>32</v>
      </c>
      <c r="J20" s="5" t="s">
        <v>33</v>
      </c>
    </row>
    <row r="21" spans="1:7" ht="18" customHeight="1">
      <c r="A21" s="25">
        <v>2</v>
      </c>
      <c r="B21" s="68" t="s">
        <v>52</v>
      </c>
      <c r="C21" s="68"/>
      <c r="D21" s="68"/>
      <c r="E21" s="69"/>
      <c r="F21" s="59">
        <f>I13</f>
        <v>1062</v>
      </c>
      <c r="G21" s="12"/>
    </row>
    <row r="22" spans="1:7" ht="18" customHeight="1" hidden="1" outlineLevel="1">
      <c r="A22" s="25">
        <v>3</v>
      </c>
      <c r="B22" s="68" t="s">
        <v>12</v>
      </c>
      <c r="C22" s="68"/>
      <c r="D22" s="68"/>
      <c r="E22" s="69"/>
      <c r="F22" s="59">
        <f>F23+F24+F25</f>
        <v>0</v>
      </c>
      <c r="G22" s="12"/>
    </row>
    <row r="23" spans="1:7" ht="16.5" customHeight="1" hidden="1" outlineLevel="1">
      <c r="A23" s="25" t="s">
        <v>13</v>
      </c>
      <c r="B23" s="68" t="s">
        <v>34</v>
      </c>
      <c r="C23" s="68"/>
      <c r="D23" s="68"/>
      <c r="E23" s="69"/>
      <c r="F23" s="59">
        <v>0</v>
      </c>
      <c r="G23" s="12"/>
    </row>
    <row r="24" spans="1:7" ht="16.5" customHeight="1" hidden="1" outlineLevel="1">
      <c r="A24" s="25" t="s">
        <v>13</v>
      </c>
      <c r="B24" s="68" t="s">
        <v>35</v>
      </c>
      <c r="C24" s="68"/>
      <c r="D24" s="68"/>
      <c r="E24" s="69"/>
      <c r="F24" s="59">
        <v>0</v>
      </c>
      <c r="G24" s="12"/>
    </row>
    <row r="25" spans="1:7" ht="16.5" customHeight="1" hidden="1" outlineLevel="1">
      <c r="A25" s="25" t="s">
        <v>13</v>
      </c>
      <c r="B25" s="68" t="s">
        <v>36</v>
      </c>
      <c r="C25" s="68"/>
      <c r="D25" s="68"/>
      <c r="E25" s="69"/>
      <c r="F25" s="59">
        <v>0</v>
      </c>
      <c r="G25" s="12"/>
    </row>
    <row r="26" spans="1:7" ht="17.25" customHeight="1" collapsed="1">
      <c r="A26" s="25">
        <v>3</v>
      </c>
      <c r="B26" s="70" t="s">
        <v>51</v>
      </c>
      <c r="C26" s="70"/>
      <c r="D26" s="70"/>
      <c r="E26" s="71"/>
      <c r="F26" s="59">
        <f>D14</f>
        <v>2662.02</v>
      </c>
      <c r="G26" s="12"/>
    </row>
    <row r="27" spans="1:7" ht="17.25" customHeight="1">
      <c r="A27" s="25">
        <v>4</v>
      </c>
      <c r="B27" s="70" t="s">
        <v>53</v>
      </c>
      <c r="C27" s="70"/>
      <c r="D27" s="70"/>
      <c r="E27" s="70"/>
      <c r="F27" s="58">
        <f>D12+D13</f>
        <v>2743.56</v>
      </c>
      <c r="G27" s="12"/>
    </row>
    <row r="28" spans="1:7" s="28" customFormat="1" ht="21" customHeight="1">
      <c r="A28" s="26"/>
      <c r="B28" s="60" t="s">
        <v>14</v>
      </c>
      <c r="C28" s="60"/>
      <c r="D28" s="60"/>
      <c r="E28" s="60"/>
      <c r="F28" s="27">
        <f>F20+F21+F22+F27+F26</f>
        <v>12131.580000000002</v>
      </c>
      <c r="G28" s="9"/>
    </row>
    <row r="30" spans="1:6" ht="18" customHeight="1">
      <c r="A30" s="53" t="s">
        <v>73</v>
      </c>
      <c r="B30" s="53"/>
      <c r="C30" s="53"/>
      <c r="D30" s="53"/>
      <c r="E30" s="53"/>
      <c r="F30" s="3">
        <f>D7+D15-F28</f>
        <v>42463.049999999996</v>
      </c>
    </row>
    <row r="31" spans="1:6" ht="20.25" customHeight="1">
      <c r="A31" s="53" t="s">
        <v>74</v>
      </c>
      <c r="B31" s="53"/>
      <c r="C31" s="53"/>
      <c r="D31" s="53"/>
      <c r="E31" s="53"/>
      <c r="F31" s="3">
        <f>F15</f>
        <v>-44723.13999999999</v>
      </c>
    </row>
    <row r="32" spans="1:6" ht="18" customHeight="1">
      <c r="A32" s="54" t="s">
        <v>65</v>
      </c>
      <c r="B32" s="54"/>
      <c r="C32" s="54"/>
      <c r="D32" s="54"/>
      <c r="E32" s="54"/>
      <c r="F32" s="3">
        <f>F30+F31</f>
        <v>-2260.0899999999965</v>
      </c>
    </row>
    <row r="33" ht="11.25" customHeight="1"/>
    <row r="35" spans="1:6" ht="15.75">
      <c r="A35" s="29" t="s">
        <v>25</v>
      </c>
      <c r="B35" s="29" t="s">
        <v>17</v>
      </c>
      <c r="C35" s="61" t="s">
        <v>37</v>
      </c>
      <c r="D35" s="62"/>
      <c r="E35" s="63"/>
      <c r="F35" s="29" t="s">
        <v>38</v>
      </c>
    </row>
    <row r="36" spans="1:6" ht="15.75">
      <c r="A36" s="4"/>
      <c r="B36" s="6"/>
      <c r="C36" s="64"/>
      <c r="D36" s="65"/>
      <c r="E36" s="66"/>
      <c r="F36" s="7"/>
    </row>
    <row r="37" spans="1:6" s="28" customFormat="1" ht="15.75">
      <c r="A37" s="67" t="s">
        <v>39</v>
      </c>
      <c r="B37" s="67"/>
      <c r="C37" s="67"/>
      <c r="D37" s="67"/>
      <c r="E37" s="67"/>
      <c r="F37" s="30">
        <f>SUM(F36:F36)</f>
        <v>0</v>
      </c>
    </row>
  </sheetData>
  <sheetProtection/>
  <mergeCells count="16">
    <mergeCell ref="B28:E28"/>
    <mergeCell ref="C35:E35"/>
    <mergeCell ref="C36:E36"/>
    <mergeCell ref="A37:E37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7"/>
  <sheetViews>
    <sheetView view="pageBreakPreview" zoomScaleSheetLayoutView="100" zoomScalePageLayoutView="0" workbookViewId="0" topLeftCell="A9">
      <selection activeCell="F28" sqref="F2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2" t="s">
        <v>40</v>
      </c>
      <c r="B1" s="72"/>
      <c r="C1" s="72"/>
      <c r="D1" s="72"/>
      <c r="E1" s="72"/>
      <c r="F1" s="72"/>
      <c r="G1" s="55"/>
    </row>
    <row r="2" spans="1:8" ht="15.75">
      <c r="A2" s="72" t="s">
        <v>57</v>
      </c>
      <c r="B2" s="72"/>
      <c r="C2" s="72"/>
      <c r="D2" s="72"/>
      <c r="E2" s="72"/>
      <c r="F2" s="72"/>
      <c r="G2" s="9"/>
      <c r="H2" s="10"/>
    </row>
    <row r="3" ht="9" customHeight="1"/>
    <row r="4" spans="1:6" ht="15.75" hidden="1" outlineLevel="1">
      <c r="A4" s="12" t="s">
        <v>63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147.5</v>
      </c>
      <c r="E5" s="12" t="s">
        <v>20</v>
      </c>
      <c r="F5" s="12"/>
    </row>
    <row r="6" ht="9" customHeight="1" collapsed="1">
      <c r="I6" s="33"/>
    </row>
    <row r="7" spans="1:6" ht="15.75">
      <c r="A7" s="9"/>
      <c r="C7" s="9"/>
      <c r="D7" s="13"/>
      <c r="E7" s="9"/>
      <c r="F7" s="9"/>
    </row>
    <row r="8" spans="1:6" ht="15.75">
      <c r="A8" s="9" t="s">
        <v>22</v>
      </c>
      <c r="C8" s="12"/>
      <c r="D8" s="14">
        <f>C15</f>
        <v>-22571.02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27</v>
      </c>
      <c r="D10" s="17" t="s">
        <v>0</v>
      </c>
      <c r="E10" s="17" t="s">
        <v>28</v>
      </c>
      <c r="F10" s="17" t="s">
        <v>41</v>
      </c>
    </row>
    <row r="11" spans="1:9" s="20" customFormat="1" ht="30" customHeight="1">
      <c r="A11" s="4">
        <v>1</v>
      </c>
      <c r="B11" s="18" t="s">
        <v>2</v>
      </c>
      <c r="C11" s="51">
        <v>-18908.46</v>
      </c>
      <c r="D11" s="49">
        <v>11190.68</v>
      </c>
      <c r="E11" s="49">
        <v>4927.2</v>
      </c>
      <c r="F11" s="49">
        <f>C11-D11+E11</f>
        <v>-25171.94</v>
      </c>
      <c r="G11" s="5" t="s">
        <v>43</v>
      </c>
      <c r="H11" s="5">
        <v>10.66</v>
      </c>
      <c r="I11" s="33">
        <f>H11*12*H19</f>
        <v>18868.2</v>
      </c>
    </row>
    <row r="12" spans="1:9" s="20" customFormat="1" ht="15.75">
      <c r="A12" s="4">
        <v>2</v>
      </c>
      <c r="B12" s="18" t="s">
        <v>3</v>
      </c>
      <c r="C12" s="51">
        <v>-1849.66</v>
      </c>
      <c r="D12" s="49">
        <v>1840.8</v>
      </c>
      <c r="E12" s="49">
        <v>716.4</v>
      </c>
      <c r="F12" s="49">
        <f>C12-D12+E12</f>
        <v>-2974.06</v>
      </c>
      <c r="G12" s="12" t="s">
        <v>44</v>
      </c>
      <c r="H12" s="5">
        <v>3.2</v>
      </c>
      <c r="I12" s="32">
        <f>H12*12*H19</f>
        <v>5664.000000000001</v>
      </c>
    </row>
    <row r="13" spans="1:9" s="20" customFormat="1" ht="29.25" customHeight="1">
      <c r="A13" s="4">
        <v>3</v>
      </c>
      <c r="B13" s="18" t="s">
        <v>47</v>
      </c>
      <c r="C13" s="51">
        <v>-956.27</v>
      </c>
      <c r="D13" s="49">
        <v>902.76</v>
      </c>
      <c r="E13" s="49">
        <v>351.24</v>
      </c>
      <c r="F13" s="49">
        <f>C13-D13+E13</f>
        <v>-1507.79</v>
      </c>
      <c r="G13" s="12" t="s">
        <v>54</v>
      </c>
      <c r="H13" s="5">
        <v>0.6</v>
      </c>
      <c r="I13" s="32">
        <f>H13*12*H19</f>
        <v>1062</v>
      </c>
    </row>
    <row r="14" spans="1:8" s="20" customFormat="1" ht="29.25" customHeight="1">
      <c r="A14" s="4">
        <v>4</v>
      </c>
      <c r="B14" s="18" t="s">
        <v>51</v>
      </c>
      <c r="C14" s="51">
        <v>-856.63</v>
      </c>
      <c r="D14" s="49">
        <v>2163.26</v>
      </c>
      <c r="E14" s="49">
        <v>820.54</v>
      </c>
      <c r="F14" s="49">
        <f>C14-D14+E14</f>
        <v>-2199.3500000000004</v>
      </c>
      <c r="G14" s="19"/>
      <c r="H14" s="19"/>
    </row>
    <row r="15" spans="1:6" ht="19.5" customHeight="1">
      <c r="A15" s="4"/>
      <c r="B15" s="18" t="s">
        <v>4</v>
      </c>
      <c r="C15" s="50">
        <f>SUM(C11:C14)</f>
        <v>-22571.02</v>
      </c>
      <c r="D15" s="50">
        <f>SUM(D11:D14)</f>
        <v>16097.5</v>
      </c>
      <c r="E15" s="50">
        <f>SUM(E11:E14)</f>
        <v>6815.379999999999</v>
      </c>
      <c r="F15" s="50">
        <f>SUM(F11:F14)</f>
        <v>-31853.14</v>
      </c>
    </row>
    <row r="16" ht="11.25" customHeight="1"/>
    <row r="17" spans="1:6" ht="15.75">
      <c r="A17" s="72" t="s">
        <v>29</v>
      </c>
      <c r="B17" s="72"/>
      <c r="C17" s="72"/>
      <c r="D17" s="72"/>
      <c r="E17" s="72"/>
      <c r="F17" s="72"/>
    </row>
    <row r="18" spans="1:8" ht="15.75">
      <c r="A18" s="55"/>
      <c r="B18" s="55"/>
      <c r="C18" s="55"/>
      <c r="D18" s="55"/>
      <c r="E18" s="55"/>
      <c r="F18" s="55"/>
      <c r="H18" s="5" t="s">
        <v>30</v>
      </c>
    </row>
    <row r="19" spans="1:8" ht="33" customHeight="1">
      <c r="A19" s="17" t="s">
        <v>42</v>
      </c>
      <c r="B19" s="73" t="s">
        <v>6</v>
      </c>
      <c r="C19" s="73"/>
      <c r="D19" s="73"/>
      <c r="E19" s="73"/>
      <c r="F19" s="21" t="s">
        <v>18</v>
      </c>
      <c r="G19" s="22"/>
      <c r="H19" s="5">
        <f>D5</f>
        <v>147.5</v>
      </c>
    </row>
    <row r="20" spans="1:10" ht="18" customHeight="1">
      <c r="A20" s="23">
        <v>1</v>
      </c>
      <c r="B20" s="74" t="s">
        <v>8</v>
      </c>
      <c r="C20" s="74"/>
      <c r="D20" s="74"/>
      <c r="E20" s="74"/>
      <c r="F20" s="1">
        <f>I12</f>
        <v>5664.000000000001</v>
      </c>
      <c r="G20" s="24"/>
      <c r="H20" s="5" t="s">
        <v>31</v>
      </c>
      <c r="I20" s="5" t="s">
        <v>32</v>
      </c>
      <c r="J20" s="5" t="s">
        <v>33</v>
      </c>
    </row>
    <row r="21" spans="1:7" ht="18" customHeight="1">
      <c r="A21" s="25">
        <v>2</v>
      </c>
      <c r="B21" s="68" t="s">
        <v>52</v>
      </c>
      <c r="C21" s="68"/>
      <c r="D21" s="68"/>
      <c r="E21" s="68"/>
      <c r="F21" s="2">
        <f>I13</f>
        <v>1062</v>
      </c>
      <c r="G21" s="24"/>
    </row>
    <row r="22" spans="1:7" ht="18" customHeight="1" hidden="1" outlineLevel="1">
      <c r="A22" s="25">
        <v>3</v>
      </c>
      <c r="B22" s="68" t="s">
        <v>12</v>
      </c>
      <c r="C22" s="68"/>
      <c r="D22" s="68"/>
      <c r="E22" s="68"/>
      <c r="F22" s="2">
        <f>F23+F24+F25</f>
        <v>0</v>
      </c>
      <c r="G22" s="24"/>
    </row>
    <row r="23" spans="1:7" ht="16.5" customHeight="1" hidden="1" outlineLevel="1">
      <c r="A23" s="25" t="s">
        <v>13</v>
      </c>
      <c r="B23" s="68" t="s">
        <v>34</v>
      </c>
      <c r="C23" s="68"/>
      <c r="D23" s="68"/>
      <c r="E23" s="68"/>
      <c r="F23" s="3">
        <v>0</v>
      </c>
      <c r="G23" s="12"/>
    </row>
    <row r="24" spans="1:7" ht="16.5" customHeight="1" hidden="1" outlineLevel="1">
      <c r="A24" s="25" t="s">
        <v>13</v>
      </c>
      <c r="B24" s="68" t="s">
        <v>35</v>
      </c>
      <c r="C24" s="68"/>
      <c r="D24" s="68"/>
      <c r="E24" s="68"/>
      <c r="F24" s="3">
        <v>0</v>
      </c>
      <c r="G24" s="12"/>
    </row>
    <row r="25" spans="1:7" ht="16.5" customHeight="1" hidden="1" outlineLevel="1">
      <c r="A25" s="25" t="s">
        <v>13</v>
      </c>
      <c r="B25" s="68" t="s">
        <v>36</v>
      </c>
      <c r="C25" s="68"/>
      <c r="D25" s="68"/>
      <c r="E25" s="68"/>
      <c r="F25" s="3">
        <v>0</v>
      </c>
      <c r="G25" s="12"/>
    </row>
    <row r="26" spans="1:7" ht="17.25" customHeight="1" collapsed="1">
      <c r="A26" s="25">
        <v>3</v>
      </c>
      <c r="B26" s="70" t="s">
        <v>51</v>
      </c>
      <c r="C26" s="70"/>
      <c r="D26" s="70"/>
      <c r="E26" s="70"/>
      <c r="F26" s="3">
        <f>D14</f>
        <v>2163.26</v>
      </c>
      <c r="G26" s="12"/>
    </row>
    <row r="27" spans="1:7" ht="17.25" customHeight="1">
      <c r="A27" s="25">
        <v>4</v>
      </c>
      <c r="B27" s="70" t="s">
        <v>53</v>
      </c>
      <c r="C27" s="70"/>
      <c r="D27" s="70"/>
      <c r="E27" s="70"/>
      <c r="F27" s="3">
        <f>D12+D13</f>
        <v>2743.56</v>
      </c>
      <c r="G27" s="12"/>
    </row>
    <row r="28" spans="1:7" s="28" customFormat="1" ht="21" customHeight="1">
      <c r="A28" s="26"/>
      <c r="B28" s="60" t="s">
        <v>14</v>
      </c>
      <c r="C28" s="60"/>
      <c r="D28" s="60"/>
      <c r="E28" s="60"/>
      <c r="F28" s="27">
        <f>F20+F21+F22+F27+F26</f>
        <v>11632.820000000002</v>
      </c>
      <c r="G28" s="9"/>
    </row>
    <row r="30" spans="1:6" ht="18" customHeight="1">
      <c r="A30" s="53" t="s">
        <v>66</v>
      </c>
      <c r="B30" s="53"/>
      <c r="C30" s="53"/>
      <c r="D30" s="53"/>
      <c r="E30" s="53"/>
      <c r="F30" s="3">
        <f>D7+D15-F28</f>
        <v>4464.6799999999985</v>
      </c>
    </row>
    <row r="31" spans="1:6" ht="20.25" customHeight="1">
      <c r="A31" s="53" t="s">
        <v>64</v>
      </c>
      <c r="B31" s="53"/>
      <c r="C31" s="53"/>
      <c r="D31" s="53"/>
      <c r="E31" s="53"/>
      <c r="F31" s="3">
        <f>F15</f>
        <v>-31853.14</v>
      </c>
    </row>
    <row r="32" spans="1:6" ht="18" customHeight="1">
      <c r="A32" s="54" t="s">
        <v>65</v>
      </c>
      <c r="B32" s="54"/>
      <c r="C32" s="54"/>
      <c r="D32" s="54"/>
      <c r="E32" s="54"/>
      <c r="F32" s="3">
        <f>F30+F31</f>
        <v>-27388.46</v>
      </c>
    </row>
    <row r="33" ht="11.25" customHeight="1"/>
    <row r="35" spans="1:6" ht="15.75">
      <c r="A35" s="29" t="s">
        <v>25</v>
      </c>
      <c r="B35" s="29" t="s">
        <v>17</v>
      </c>
      <c r="C35" s="61" t="s">
        <v>37</v>
      </c>
      <c r="D35" s="62"/>
      <c r="E35" s="63"/>
      <c r="F35" s="29" t="s">
        <v>38</v>
      </c>
    </row>
    <row r="36" spans="1:6" ht="15.75">
      <c r="A36" s="4"/>
      <c r="B36" s="6"/>
      <c r="C36" s="64"/>
      <c r="D36" s="65"/>
      <c r="E36" s="66"/>
      <c r="F36" s="7"/>
    </row>
    <row r="37" spans="1:6" s="28" customFormat="1" ht="15.75">
      <c r="A37" s="67" t="s">
        <v>39</v>
      </c>
      <c r="B37" s="67"/>
      <c r="C37" s="67"/>
      <c r="D37" s="67"/>
      <c r="E37" s="67"/>
      <c r="F37" s="30">
        <f>SUM(F36:F36)</f>
        <v>0</v>
      </c>
    </row>
  </sheetData>
  <sheetProtection selectLockedCells="1" selectUnlockedCells="1"/>
  <mergeCells count="16">
    <mergeCell ref="A1:F1"/>
    <mergeCell ref="A2:F2"/>
    <mergeCell ref="A17:F17"/>
    <mergeCell ref="B19:E19"/>
    <mergeCell ref="B20:E20"/>
    <mergeCell ref="B21:E21"/>
    <mergeCell ref="B28:E28"/>
    <mergeCell ref="C35:E35"/>
    <mergeCell ref="C36:E36"/>
    <mergeCell ref="A37:E37"/>
    <mergeCell ref="B22:E22"/>
    <mergeCell ref="B23:E23"/>
    <mergeCell ref="B24:E24"/>
    <mergeCell ref="B25:E25"/>
    <mergeCell ref="B26:E26"/>
    <mergeCell ref="B27:E27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7"/>
  <sheetViews>
    <sheetView view="pageBreakPreview" zoomScaleSheetLayoutView="100" zoomScalePageLayoutView="0" workbookViewId="0" topLeftCell="A12">
      <selection activeCell="F31" sqref="F31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2" t="s">
        <v>40</v>
      </c>
      <c r="B1" s="72"/>
      <c r="C1" s="72"/>
      <c r="D1" s="72"/>
      <c r="E1" s="72"/>
      <c r="F1" s="72"/>
      <c r="G1" s="8"/>
    </row>
    <row r="2" spans="1:8" ht="15.75">
      <c r="A2" s="72" t="s">
        <v>57</v>
      </c>
      <c r="B2" s="72"/>
      <c r="C2" s="72"/>
      <c r="D2" s="72"/>
      <c r="E2" s="72"/>
      <c r="F2" s="72"/>
      <c r="G2" s="9"/>
      <c r="H2" s="10"/>
    </row>
    <row r="3" ht="9" customHeight="1"/>
    <row r="4" spans="1:6" ht="15.75" hidden="1" outlineLevel="1">
      <c r="A4" s="12" t="s">
        <v>63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147.5</v>
      </c>
      <c r="E5" s="12" t="s">
        <v>20</v>
      </c>
      <c r="F5" s="12"/>
    </row>
    <row r="6" ht="9" customHeight="1" collapsed="1">
      <c r="I6" s="33"/>
    </row>
    <row r="7" spans="1:6" ht="15.75">
      <c r="A7" s="9" t="s">
        <v>21</v>
      </c>
      <c r="C7" s="9"/>
      <c r="D7" s="13">
        <f>'2014'!B23</f>
        <v>28015.57</v>
      </c>
      <c r="E7" s="9" t="s">
        <v>67</v>
      </c>
      <c r="F7" s="9"/>
    </row>
    <row r="8" spans="1:6" ht="15.75">
      <c r="A8" s="9" t="s">
        <v>22</v>
      </c>
      <c r="C8" s="12"/>
      <c r="D8" s="14">
        <f>C15</f>
        <v>-22571.02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27</v>
      </c>
      <c r="D10" s="17" t="s">
        <v>0</v>
      </c>
      <c r="E10" s="17" t="s">
        <v>28</v>
      </c>
      <c r="F10" s="17" t="s">
        <v>41</v>
      </c>
    </row>
    <row r="11" spans="1:9" s="20" customFormat="1" ht="30" customHeight="1">
      <c r="A11" s="4">
        <v>1</v>
      </c>
      <c r="B11" s="18" t="s">
        <v>2</v>
      </c>
      <c r="C11" s="51">
        <v>-18908.46</v>
      </c>
      <c r="D11" s="49">
        <v>11190.68</v>
      </c>
      <c r="E11" s="49">
        <v>4927.2</v>
      </c>
      <c r="F11" s="49">
        <f>C11-D11+E11</f>
        <v>-25171.94</v>
      </c>
      <c r="G11" s="5" t="s">
        <v>43</v>
      </c>
      <c r="H11" s="5">
        <v>10.66</v>
      </c>
      <c r="I11" s="33">
        <f>H11*12*H19</f>
        <v>18868.2</v>
      </c>
    </row>
    <row r="12" spans="1:9" s="20" customFormat="1" ht="15.75">
      <c r="A12" s="4">
        <v>2</v>
      </c>
      <c r="B12" s="18" t="s">
        <v>3</v>
      </c>
      <c r="C12" s="51">
        <v>-1849.66</v>
      </c>
      <c r="D12" s="49">
        <v>1840.8</v>
      </c>
      <c r="E12" s="49">
        <v>716.4</v>
      </c>
      <c r="F12" s="49">
        <f>C12-D12+E12</f>
        <v>-2974.06</v>
      </c>
      <c r="G12" s="12" t="s">
        <v>44</v>
      </c>
      <c r="H12" s="5">
        <v>3.2</v>
      </c>
      <c r="I12" s="32">
        <f>H12*12*H19</f>
        <v>5664.000000000001</v>
      </c>
    </row>
    <row r="13" spans="1:9" s="20" customFormat="1" ht="29.25" customHeight="1">
      <c r="A13" s="4">
        <v>3</v>
      </c>
      <c r="B13" s="18" t="s">
        <v>47</v>
      </c>
      <c r="C13" s="51">
        <v>-956.27</v>
      </c>
      <c r="D13" s="49">
        <v>902.76</v>
      </c>
      <c r="E13" s="49">
        <v>351.24</v>
      </c>
      <c r="F13" s="49">
        <f>C13-D13+E13</f>
        <v>-1507.79</v>
      </c>
      <c r="G13" s="12" t="s">
        <v>54</v>
      </c>
      <c r="H13" s="5">
        <v>0.6</v>
      </c>
      <c r="I13" s="32">
        <f>H13*12*H19</f>
        <v>1062</v>
      </c>
    </row>
    <row r="14" spans="1:8" s="20" customFormat="1" ht="29.25" customHeight="1">
      <c r="A14" s="4">
        <v>4</v>
      </c>
      <c r="B14" s="18" t="s">
        <v>51</v>
      </c>
      <c r="C14" s="51">
        <v>-856.63</v>
      </c>
      <c r="D14" s="49">
        <v>2163.26</v>
      </c>
      <c r="E14" s="49">
        <v>820.54</v>
      </c>
      <c r="F14" s="49">
        <f>C14-D14+E14</f>
        <v>-2199.3500000000004</v>
      </c>
      <c r="G14" s="19"/>
      <c r="H14" s="19"/>
    </row>
    <row r="15" spans="1:6" ht="19.5" customHeight="1">
      <c r="A15" s="4"/>
      <c r="B15" s="18" t="s">
        <v>4</v>
      </c>
      <c r="C15" s="50">
        <f>SUM(C11:C14)</f>
        <v>-22571.02</v>
      </c>
      <c r="D15" s="50">
        <f>SUM(D11:D14)</f>
        <v>16097.5</v>
      </c>
      <c r="E15" s="50">
        <f>SUM(E11:E14)</f>
        <v>6815.379999999999</v>
      </c>
      <c r="F15" s="50">
        <f>SUM(F11:F14)</f>
        <v>-31853.14</v>
      </c>
    </row>
    <row r="16" ht="11.25" customHeight="1"/>
    <row r="17" spans="1:6" ht="15.75">
      <c r="A17" s="72" t="s">
        <v>29</v>
      </c>
      <c r="B17" s="72"/>
      <c r="C17" s="72"/>
      <c r="D17" s="72"/>
      <c r="E17" s="72"/>
      <c r="F17" s="72"/>
    </row>
    <row r="18" spans="1:8" ht="15.75">
      <c r="A18" s="31"/>
      <c r="B18" s="8"/>
      <c r="C18" s="8"/>
      <c r="D18" s="8"/>
      <c r="E18" s="8"/>
      <c r="F18" s="8"/>
      <c r="H18" s="5" t="s">
        <v>30</v>
      </c>
    </row>
    <row r="19" spans="1:8" ht="33" customHeight="1">
      <c r="A19" s="17" t="s">
        <v>42</v>
      </c>
      <c r="B19" s="73" t="s">
        <v>6</v>
      </c>
      <c r="C19" s="73"/>
      <c r="D19" s="73"/>
      <c r="E19" s="73"/>
      <c r="F19" s="21" t="s">
        <v>18</v>
      </c>
      <c r="G19" s="22"/>
      <c r="H19" s="5">
        <f>D5</f>
        <v>147.5</v>
      </c>
    </row>
    <row r="20" spans="1:10" ht="18" customHeight="1">
      <c r="A20" s="23">
        <v>1</v>
      </c>
      <c r="B20" s="74" t="s">
        <v>8</v>
      </c>
      <c r="C20" s="74"/>
      <c r="D20" s="74"/>
      <c r="E20" s="74"/>
      <c r="F20" s="1">
        <f>I12</f>
        <v>5664.000000000001</v>
      </c>
      <c r="G20" s="24"/>
      <c r="H20" s="5" t="s">
        <v>31</v>
      </c>
      <c r="I20" s="5" t="s">
        <v>32</v>
      </c>
      <c r="J20" s="5" t="s">
        <v>33</v>
      </c>
    </row>
    <row r="21" spans="1:7" ht="18" customHeight="1">
      <c r="A21" s="25">
        <v>2</v>
      </c>
      <c r="B21" s="68" t="s">
        <v>52</v>
      </c>
      <c r="C21" s="68"/>
      <c r="D21" s="68"/>
      <c r="E21" s="68"/>
      <c r="F21" s="2">
        <f>I13</f>
        <v>1062</v>
      </c>
      <c r="G21" s="24"/>
    </row>
    <row r="22" spans="1:7" ht="18" customHeight="1" hidden="1" outlineLevel="1">
      <c r="A22" s="25">
        <v>3</v>
      </c>
      <c r="B22" s="68" t="s">
        <v>12</v>
      </c>
      <c r="C22" s="68"/>
      <c r="D22" s="68"/>
      <c r="E22" s="68"/>
      <c r="F22" s="2">
        <f>F23+F24+F25</f>
        <v>0</v>
      </c>
      <c r="G22" s="24"/>
    </row>
    <row r="23" spans="1:7" ht="16.5" customHeight="1" hidden="1" outlineLevel="1">
      <c r="A23" s="25" t="s">
        <v>13</v>
      </c>
      <c r="B23" s="68" t="s">
        <v>34</v>
      </c>
      <c r="C23" s="68"/>
      <c r="D23" s="68"/>
      <c r="E23" s="68"/>
      <c r="F23" s="3">
        <v>0</v>
      </c>
      <c r="G23" s="12"/>
    </row>
    <row r="24" spans="1:7" ht="16.5" customHeight="1" hidden="1" outlineLevel="1">
      <c r="A24" s="25" t="s">
        <v>13</v>
      </c>
      <c r="B24" s="68" t="s">
        <v>35</v>
      </c>
      <c r="C24" s="68"/>
      <c r="D24" s="68"/>
      <c r="E24" s="68"/>
      <c r="F24" s="3">
        <v>0</v>
      </c>
      <c r="G24" s="12"/>
    </row>
    <row r="25" spans="1:7" ht="16.5" customHeight="1" hidden="1" outlineLevel="1">
      <c r="A25" s="25" t="s">
        <v>13</v>
      </c>
      <c r="B25" s="68" t="s">
        <v>36</v>
      </c>
      <c r="C25" s="68"/>
      <c r="D25" s="68"/>
      <c r="E25" s="68"/>
      <c r="F25" s="3">
        <v>0</v>
      </c>
      <c r="G25" s="12"/>
    </row>
    <row r="26" spans="1:7" ht="17.25" customHeight="1" collapsed="1">
      <c r="A26" s="25">
        <v>3</v>
      </c>
      <c r="B26" s="70" t="s">
        <v>51</v>
      </c>
      <c r="C26" s="70"/>
      <c r="D26" s="70"/>
      <c r="E26" s="70"/>
      <c r="F26" s="3">
        <f>D14</f>
        <v>2163.26</v>
      </c>
      <c r="G26" s="12"/>
    </row>
    <row r="27" spans="1:7" ht="17.25" customHeight="1">
      <c r="A27" s="25">
        <v>4</v>
      </c>
      <c r="B27" s="70" t="s">
        <v>53</v>
      </c>
      <c r="C27" s="70"/>
      <c r="D27" s="70"/>
      <c r="E27" s="70"/>
      <c r="F27" s="3">
        <f>D12+D13</f>
        <v>2743.56</v>
      </c>
      <c r="G27" s="12"/>
    </row>
    <row r="28" spans="1:7" s="28" customFormat="1" ht="21" customHeight="1">
      <c r="A28" s="26"/>
      <c r="B28" s="60" t="s">
        <v>14</v>
      </c>
      <c r="C28" s="60"/>
      <c r="D28" s="60"/>
      <c r="E28" s="60"/>
      <c r="F28" s="27">
        <f>F20+F21+F22+F27+F26</f>
        <v>11632.820000000002</v>
      </c>
      <c r="G28" s="9"/>
    </row>
    <row r="30" spans="1:6" ht="18" customHeight="1">
      <c r="A30" s="53" t="s">
        <v>66</v>
      </c>
      <c r="B30" s="53"/>
      <c r="C30" s="53"/>
      <c r="D30" s="53"/>
      <c r="E30" s="53"/>
      <c r="F30" s="3">
        <f>D7+D15-F28</f>
        <v>32480.25</v>
      </c>
    </row>
    <row r="31" spans="1:6" ht="20.25" customHeight="1">
      <c r="A31" s="53" t="s">
        <v>64</v>
      </c>
      <c r="B31" s="53"/>
      <c r="C31" s="53"/>
      <c r="D31" s="53"/>
      <c r="E31" s="53"/>
      <c r="F31" s="3">
        <f>F15</f>
        <v>-31853.14</v>
      </c>
    </row>
    <row r="32" spans="1:6" ht="18" customHeight="1">
      <c r="A32" s="54" t="s">
        <v>65</v>
      </c>
      <c r="B32" s="54"/>
      <c r="C32" s="54"/>
      <c r="D32" s="54"/>
      <c r="E32" s="54"/>
      <c r="F32" s="3">
        <f>F30+F31</f>
        <v>627.1100000000006</v>
      </c>
    </row>
    <row r="33" ht="11.25" customHeight="1"/>
    <row r="35" spans="1:6" ht="15.75">
      <c r="A35" s="29" t="s">
        <v>25</v>
      </c>
      <c r="B35" s="29" t="s">
        <v>17</v>
      </c>
      <c r="C35" s="61" t="s">
        <v>37</v>
      </c>
      <c r="D35" s="62"/>
      <c r="E35" s="63"/>
      <c r="F35" s="29" t="s">
        <v>38</v>
      </c>
    </row>
    <row r="36" spans="1:6" ht="15.75">
      <c r="A36" s="4"/>
      <c r="B36" s="6"/>
      <c r="C36" s="64"/>
      <c r="D36" s="65"/>
      <c r="E36" s="66"/>
      <c r="F36" s="7"/>
    </row>
    <row r="37" spans="1:6" s="28" customFormat="1" ht="15.75">
      <c r="A37" s="67" t="s">
        <v>39</v>
      </c>
      <c r="B37" s="67"/>
      <c r="C37" s="67"/>
      <c r="D37" s="67"/>
      <c r="E37" s="67"/>
      <c r="F37" s="30">
        <f>SUM(F36:F36)</f>
        <v>0</v>
      </c>
    </row>
  </sheetData>
  <sheetProtection selectLockedCells="1" selectUnlockedCells="1"/>
  <mergeCells count="16">
    <mergeCell ref="A1:F1"/>
    <mergeCell ref="A2:F2"/>
    <mergeCell ref="A17:F17"/>
    <mergeCell ref="B19:E19"/>
    <mergeCell ref="B20:E20"/>
    <mergeCell ref="B26:E26"/>
    <mergeCell ref="C36:E36"/>
    <mergeCell ref="A37:E37"/>
    <mergeCell ref="C35:E35"/>
    <mergeCell ref="B28:E28"/>
    <mergeCell ref="B21:E21"/>
    <mergeCell ref="B22:E22"/>
    <mergeCell ref="B23:E23"/>
    <mergeCell ref="B24:E24"/>
    <mergeCell ref="B25:E25"/>
    <mergeCell ref="B27:E27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3">
      <selection activeCell="E9" sqref="E9:E12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76" t="s">
        <v>45</v>
      </c>
      <c r="B1" s="76"/>
      <c r="C1" s="76"/>
      <c r="D1" s="76"/>
      <c r="E1" s="76"/>
    </row>
    <row r="2" spans="1:5" ht="18.75">
      <c r="A2" s="76" t="s">
        <v>58</v>
      </c>
      <c r="B2" s="76"/>
      <c r="C2" s="76"/>
      <c r="D2" s="76"/>
      <c r="E2" s="76"/>
    </row>
    <row r="3" ht="18.75">
      <c r="A3" s="34"/>
    </row>
    <row r="4" ht="18.75">
      <c r="A4" s="35" t="s">
        <v>59</v>
      </c>
    </row>
    <row r="5" ht="18.75">
      <c r="A5" s="35" t="s">
        <v>60</v>
      </c>
    </row>
    <row r="6" ht="18.75">
      <c r="A6" s="35"/>
    </row>
    <row r="7" ht="16.5" thickBot="1">
      <c r="A7" s="36" t="s">
        <v>61</v>
      </c>
    </row>
    <row r="8" spans="1:5" ht="50.25" customHeight="1" thickBot="1">
      <c r="A8" s="37"/>
      <c r="B8" s="38" t="s">
        <v>46</v>
      </c>
      <c r="C8" s="38" t="s">
        <v>0</v>
      </c>
      <c r="D8" s="38" t="s">
        <v>1</v>
      </c>
      <c r="E8" s="38" t="s">
        <v>22</v>
      </c>
    </row>
    <row r="9" spans="1:5" ht="19.5" thickBot="1">
      <c r="A9" s="39" t="s">
        <v>2</v>
      </c>
      <c r="B9" s="40">
        <v>12647.52</v>
      </c>
      <c r="C9" s="40">
        <v>18992.16</v>
      </c>
      <c r="D9" s="40">
        <v>12731.22</v>
      </c>
      <c r="E9" s="40">
        <v>18908.46</v>
      </c>
    </row>
    <row r="10" spans="1:5" ht="19.5" thickBot="1">
      <c r="A10" s="39" t="s">
        <v>3</v>
      </c>
      <c r="B10" s="40">
        <v>1225.78</v>
      </c>
      <c r="C10" s="40">
        <v>1840.8</v>
      </c>
      <c r="D10" s="40">
        <v>1216.92</v>
      </c>
      <c r="E10" s="40">
        <v>1849.66</v>
      </c>
    </row>
    <row r="11" spans="1:5" ht="38.25" thickBot="1">
      <c r="A11" s="39" t="s">
        <v>47</v>
      </c>
      <c r="B11" s="40">
        <v>577.7</v>
      </c>
      <c r="C11" s="40">
        <v>902.76</v>
      </c>
      <c r="D11" s="40">
        <v>524.19</v>
      </c>
      <c r="E11" s="40">
        <v>956.27</v>
      </c>
    </row>
    <row r="12" spans="1:5" ht="19.5" customHeight="1" thickBot="1">
      <c r="A12" s="39" t="s">
        <v>51</v>
      </c>
      <c r="B12" s="40">
        <v>321.89</v>
      </c>
      <c r="C12" s="40">
        <v>883.14</v>
      </c>
      <c r="D12" s="40">
        <v>348.4</v>
      </c>
      <c r="E12" s="40">
        <v>856.63</v>
      </c>
    </row>
    <row r="13" spans="1:5" ht="19.5" thickBot="1">
      <c r="A13" s="39" t="s">
        <v>4</v>
      </c>
      <c r="B13" s="41">
        <v>14772.89</v>
      </c>
      <c r="C13" s="41">
        <v>22618.86</v>
      </c>
      <c r="D13" s="41">
        <v>14820.73</v>
      </c>
      <c r="E13" s="41">
        <v>22571.02</v>
      </c>
    </row>
    <row r="14" ht="18.75">
      <c r="A14" s="42"/>
    </row>
    <row r="15" ht="19.5" thickBot="1">
      <c r="A15" s="42" t="s">
        <v>5</v>
      </c>
    </row>
    <row r="16" spans="1:3" ht="38.25" thickBot="1">
      <c r="A16" s="43" t="s">
        <v>48</v>
      </c>
      <c r="B16" s="38" t="s">
        <v>6</v>
      </c>
      <c r="C16" s="38" t="s">
        <v>18</v>
      </c>
    </row>
    <row r="17" spans="1:3" ht="19.5" thickBot="1">
      <c r="A17" s="44" t="s">
        <v>7</v>
      </c>
      <c r="B17" s="45" t="s">
        <v>3</v>
      </c>
      <c r="C17" s="40">
        <v>2743.56</v>
      </c>
    </row>
    <row r="18" spans="1:3" ht="38.25" thickBot="1">
      <c r="A18" s="44" t="s">
        <v>9</v>
      </c>
      <c r="B18" s="45" t="s">
        <v>51</v>
      </c>
      <c r="C18" s="40">
        <v>883.14</v>
      </c>
    </row>
    <row r="19" spans="1:3" ht="19.5" thickBot="1">
      <c r="A19" s="44" t="s">
        <v>10</v>
      </c>
      <c r="B19" s="45" t="s">
        <v>52</v>
      </c>
      <c r="C19" s="40">
        <v>1062</v>
      </c>
    </row>
    <row r="20" spans="1:3" ht="19.5" thickBot="1">
      <c r="A20" s="44" t="s">
        <v>11</v>
      </c>
      <c r="B20" s="45" t="s">
        <v>8</v>
      </c>
      <c r="C20" s="40">
        <v>5664</v>
      </c>
    </row>
    <row r="21" spans="1:3" ht="38.25" thickBot="1">
      <c r="A21" s="39"/>
      <c r="B21" s="46" t="s">
        <v>49</v>
      </c>
      <c r="C21" s="41">
        <v>10352.7</v>
      </c>
    </row>
    <row r="22" ht="15.75" thickBot="1">
      <c r="A22" s="47"/>
    </row>
    <row r="23" spans="1:2" ht="57" thickBot="1">
      <c r="A23" s="52" t="s">
        <v>55</v>
      </c>
      <c r="B23" s="38">
        <v>28015.57</v>
      </c>
    </row>
    <row r="24" spans="1:2" ht="57" thickBot="1">
      <c r="A24" s="39" t="s">
        <v>15</v>
      </c>
      <c r="B24" s="41">
        <v>22571.02</v>
      </c>
    </row>
    <row r="25" spans="1:2" ht="38.25" thickBot="1">
      <c r="A25" s="44" t="s">
        <v>16</v>
      </c>
      <c r="B25" s="41" t="s">
        <v>62</v>
      </c>
    </row>
    <row r="26" spans="1:2" ht="38.25" thickBot="1">
      <c r="A26" s="44" t="s">
        <v>50</v>
      </c>
      <c r="B26" s="41">
        <v>18908.46</v>
      </c>
    </row>
    <row r="27" ht="15">
      <c r="A27" s="47"/>
    </row>
    <row r="28" ht="15.75">
      <c r="A28" s="48" t="s">
        <v>56</v>
      </c>
    </row>
    <row r="29" ht="15.75">
      <c r="A29" s="48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2017-08-29T14:39:00Z</cp:lastPrinted>
  <dcterms:created xsi:type="dcterms:W3CDTF">2015-10-12T10:40:12Z</dcterms:created>
  <dcterms:modified xsi:type="dcterms:W3CDTF">2018-03-13T11:49:20Z</dcterms:modified>
  <cp:category/>
  <cp:version/>
  <cp:contentType/>
  <cp:contentStatus/>
</cp:coreProperties>
</file>