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'2015'!$A$1:$F$33</definedName>
    <definedName name="_xlnm.Print_Area" localSheetId="2">'2015 (2)'!$A$1:$F$33</definedName>
  </definedNames>
  <calcPr fullCalcOnLoad="1"/>
</workbook>
</file>

<file path=xl/sharedStrings.xml><?xml version="1.0" encoding="utf-8"?>
<sst xmlns="http://schemas.openxmlformats.org/spreadsheetml/2006/main" count="252" uniqueCount="90">
  <si>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</si>
  <si>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</si>
  <si>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</si>
  <si>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</si>
  <si>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</si>
  <si>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</si>
  <si>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</si>
  <si>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</si>
  <si>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</si>
  <si>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</si>
  <si>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</si>
  <si>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</si>
  <si>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</si>
  <si>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</si>
  <si>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</si>
  <si>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</si>
  <si>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</si>
  <si>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</si>
  <si>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</si>
  <si>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</si>
  <si>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</si>
  <si>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</si>
  <si>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</si>
  <si>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</si>
  <si>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</si>
  <si>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</si>
  <si>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</si>
  <si>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</si>
  <si>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</si>
  <si>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</si>
  <si>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</si>
  <si>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</si>
  <si>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</si>
  <si>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</si>
  <si>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</si>
  <si>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</si>
  <si>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</si>
  <si>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</si>
  <si>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</si>
  <si>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</si>
  <si>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</si>
  <si>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</si>
  <si>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</si>
  <si>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</si>
  <si>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</si>
  <si>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</si>
  <si>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</si>
  <si>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</si>
  <si>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</si>
  <si>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№ п/п</t>
  </si>
  <si>
    <t>Всего работ  за период</t>
  </si>
  <si>
    <t xml:space="preserve">     - за декабрь 2014 года</t>
  </si>
  <si>
    <t>Электроэнергия МОП</t>
  </si>
  <si>
    <t>Вывоз КГМ</t>
  </si>
  <si>
    <t>5.</t>
  </si>
  <si>
    <t>6.</t>
  </si>
  <si>
    <t>Осмотры</t>
  </si>
  <si>
    <t>Вывоз и складирование ТБО</t>
  </si>
  <si>
    <t>двор</t>
  </si>
  <si>
    <t>В управлении ООО «УК Старый Город» - с 01.01.2011  года</t>
  </si>
  <si>
    <t>Сальдо на 01.01.2015г (по начислениям) (+)</t>
  </si>
  <si>
    <t>В управлении ООО «УК Старый Город» -  с 01.01.2011  года</t>
  </si>
  <si>
    <t>Ул. Д. Давыдова, д.19</t>
  </si>
  <si>
    <t>Общая площадь квартир –  89 м.кв.</t>
  </si>
  <si>
    <t>Остаток на 01.01.2014 года – 15261,72 (+)</t>
  </si>
  <si>
    <t>Содержание общего имущества в т.ч.</t>
  </si>
  <si>
    <t>очистка канализации</t>
  </si>
  <si>
    <t>6620,00</t>
  </si>
  <si>
    <t>Экономист ООО «УК Старый город»                                                                     Хромушина Т.В.</t>
  </si>
  <si>
    <t>Выполненные работы</t>
  </si>
  <si>
    <t>Сумма</t>
  </si>
  <si>
    <t>21,10,2014</t>
  </si>
  <si>
    <t>Ул. Д. Давыдова, д. 19</t>
  </si>
  <si>
    <t>Задолженность населения на 31.12.2015 г.</t>
  </si>
  <si>
    <t>Справочно: финансовый результат с учетом задолженности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</si>
  <si>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</si>
  <si>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</si>
  <si>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</si>
  <si>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</si>
  <si>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</si>
  <si>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31.12.2017 г.</t>
  </si>
  <si>
    <t>Задолженность населения на 31.12.2016 г.</t>
  </si>
  <si>
    <t>Сальдо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</si>
  <si>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</si>
  <si>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</si>
  <si>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</si>
  <si>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</si>
  <si>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</si>
  <si>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Задолженность населения на 31.12.2017 г.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</si>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</sst>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4" xfId="0" applyFont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49" fillId="33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2">
      <selection activeCell="F31" sqref="F3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9" t="s">
        <v>83</v>
      </c>
      <c r="B1" s="79"/>
      <c r="C1" s="79"/>
      <c r="D1" s="79"/>
      <c r="E1" s="79"/>
      <c r="F1" s="79"/>
      <c r="G1" s="68"/>
    </row>
    <row r="2" spans="1:8" ht="15.75">
      <c r="A2" s="79" t="s">
        <v>72</v>
      </c>
      <c r="B2" s="79"/>
      <c r="C2" s="79"/>
      <c r="D2" s="79"/>
      <c r="E2" s="79"/>
      <c r="F2" s="79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89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84</v>
      </c>
      <c r="C7" s="9"/>
      <c r="D7" s="13">
        <f>'2016'!F30</f>
        <v>35485.399999999994</v>
      </c>
      <c r="E7" s="9" t="s">
        <v>22</v>
      </c>
      <c r="F7" s="9"/>
    </row>
    <row r="8" spans="1:6" ht="15.75">
      <c r="A8" s="9" t="s">
        <v>85</v>
      </c>
      <c r="C8" s="12"/>
      <c r="D8" s="14">
        <f>C15</f>
        <v>-14832.73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86</v>
      </c>
      <c r="D10" s="17" t="s">
        <v>0</v>
      </c>
      <c r="E10" s="17" t="s">
        <v>29</v>
      </c>
      <c r="F10" s="17" t="s">
        <v>87</v>
      </c>
    </row>
    <row r="11" spans="1:9" s="20" customFormat="1" ht="30" customHeight="1">
      <c r="A11" s="4">
        <v>1</v>
      </c>
      <c r="B11" s="18" t="s">
        <v>2</v>
      </c>
      <c r="C11" s="52">
        <v>-13039.38</v>
      </c>
      <c r="D11" s="50">
        <v>12036.36</v>
      </c>
      <c r="E11" s="50">
        <v>3610.92</v>
      </c>
      <c r="F11" s="50">
        <f>C11-D11+E11</f>
        <v>-21464.82</v>
      </c>
      <c r="G11" s="16" t="s">
        <v>44</v>
      </c>
      <c r="H11" s="16">
        <v>11.2</v>
      </c>
      <c r="I11" s="63">
        <f>H11*12*H19</f>
        <v>11961.599999999999</v>
      </c>
    </row>
    <row r="12" spans="1:9" s="20" customFormat="1" ht="15.75">
      <c r="A12" s="4">
        <v>2</v>
      </c>
      <c r="B12" s="18" t="s">
        <v>3</v>
      </c>
      <c r="C12" s="52">
        <v>-1203.26</v>
      </c>
      <c r="D12" s="50">
        <v>1110.72</v>
      </c>
      <c r="E12" s="50">
        <v>333.24</v>
      </c>
      <c r="F12" s="50">
        <f>C12-D12+E12</f>
        <v>-1980.74</v>
      </c>
      <c r="G12" s="16" t="s">
        <v>45</v>
      </c>
      <c r="H12" s="16">
        <v>3.7</v>
      </c>
      <c r="I12" s="64">
        <f>H12*12*H19</f>
        <v>3951.6000000000004</v>
      </c>
    </row>
    <row r="13" spans="1:9" s="20" customFormat="1" ht="29.25" customHeight="1">
      <c r="A13" s="4">
        <v>3</v>
      </c>
      <c r="B13" s="18" t="s">
        <v>48</v>
      </c>
      <c r="C13" s="52">
        <v>-590.0899999999999</v>
      </c>
      <c r="D13" s="50">
        <v>544.68</v>
      </c>
      <c r="E13" s="50">
        <v>163.38</v>
      </c>
      <c r="F13" s="50">
        <f>C13-D13+E13</f>
        <v>-971.39</v>
      </c>
      <c r="G13" s="16" t="s">
        <v>58</v>
      </c>
      <c r="H13" s="16">
        <v>0.6</v>
      </c>
      <c r="I13" s="64">
        <f>H13*12*H19</f>
        <v>640.8</v>
      </c>
    </row>
    <row r="14" spans="1:8" s="20" customFormat="1" ht="30" customHeight="1">
      <c r="A14" s="4">
        <v>4</v>
      </c>
      <c r="B14" s="18" t="s">
        <v>52</v>
      </c>
      <c r="C14" s="52">
        <v>0</v>
      </c>
      <c r="D14" s="50">
        <v>0</v>
      </c>
      <c r="E14" s="50">
        <v>0</v>
      </c>
      <c r="F14" s="50">
        <f>C14-D14+E14</f>
        <v>0</v>
      </c>
      <c r="G14" s="19"/>
      <c r="H14" s="83" t="s">
        <v>89</v>
      </c>
    </row>
    <row r="15" spans="1:6" ht="19.5" customHeight="1">
      <c r="A15" s="4"/>
      <c r="B15" s="18" t="s">
        <v>4</v>
      </c>
      <c r="C15" s="51">
        <f>SUM(C11:C14)</f>
        <v>-14832.73</v>
      </c>
      <c r="D15" s="51">
        <f>SUM(D11:D14)</f>
        <v>13691.76</v>
      </c>
      <c r="E15" s="51">
        <f>SUM(E11:E14)</f>
        <v>4107.54</v>
      </c>
      <c r="F15" s="51">
        <f>SUM(F11:F14)</f>
        <v>-24416.95</v>
      </c>
    </row>
    <row r="16" ht="11.25" customHeight="1"/>
    <row r="17" spans="1:6" ht="15.75">
      <c r="A17" s="79" t="s">
        <v>30</v>
      </c>
      <c r="B17" s="79"/>
      <c r="C17" s="79"/>
      <c r="D17" s="79"/>
      <c r="E17" s="79"/>
      <c r="F17" s="79"/>
    </row>
    <row r="18" spans="1:8" ht="15.75">
      <c r="A18" s="68"/>
      <c r="B18" s="68"/>
      <c r="C18" s="68"/>
      <c r="D18" s="68"/>
      <c r="E18" s="68"/>
      <c r="F18" s="68"/>
      <c r="H18" s="5" t="s">
        <v>31</v>
      </c>
    </row>
    <row r="19" spans="1:8" ht="33" customHeight="1">
      <c r="A19" s="17" t="s">
        <v>43</v>
      </c>
      <c r="B19" s="80" t="s">
        <v>6</v>
      </c>
      <c r="C19" s="80"/>
      <c r="D19" s="80"/>
      <c r="E19" s="80"/>
      <c r="F19" s="21" t="s">
        <v>18</v>
      </c>
      <c r="G19" s="22"/>
      <c r="H19" s="5">
        <f>D5</f>
        <v>89</v>
      </c>
    </row>
    <row r="20" spans="1:10" ht="18" customHeight="1">
      <c r="A20" s="23">
        <v>1</v>
      </c>
      <c r="B20" s="81" t="s">
        <v>8</v>
      </c>
      <c r="C20" s="81"/>
      <c r="D20" s="81"/>
      <c r="E20" s="81"/>
      <c r="F20" s="1">
        <f>I12</f>
        <v>3951.6000000000004</v>
      </c>
      <c r="G20" s="24"/>
      <c r="H20" s="5" t="s">
        <v>32</v>
      </c>
      <c r="I20" s="5" t="s">
        <v>33</v>
      </c>
      <c r="J20" s="5" t="s">
        <v>34</v>
      </c>
    </row>
    <row r="21" spans="1:7" ht="18" customHeight="1">
      <c r="A21" s="25">
        <v>2</v>
      </c>
      <c r="B21" s="77" t="s">
        <v>53</v>
      </c>
      <c r="C21" s="77"/>
      <c r="D21" s="77"/>
      <c r="E21" s="77"/>
      <c r="F21" s="2">
        <f>I13</f>
        <v>640.8</v>
      </c>
      <c r="G21" s="24"/>
    </row>
    <row r="22" spans="1:7" ht="18" customHeight="1" hidden="1" outlineLevel="1">
      <c r="A22" s="25">
        <v>3</v>
      </c>
      <c r="B22" s="77" t="s">
        <v>12</v>
      </c>
      <c r="C22" s="77"/>
      <c r="D22" s="77"/>
      <c r="E22" s="77"/>
      <c r="F22" s="2">
        <f>F23+F24+F25</f>
        <v>0</v>
      </c>
      <c r="G22" s="24"/>
    </row>
    <row r="23" spans="1:7" ht="16.5" customHeight="1" hidden="1" outlineLevel="1">
      <c r="A23" s="25" t="s">
        <v>13</v>
      </c>
      <c r="B23" s="77" t="s">
        <v>35</v>
      </c>
      <c r="C23" s="77"/>
      <c r="D23" s="77"/>
      <c r="E23" s="77"/>
      <c r="F23" s="3">
        <v>0</v>
      </c>
      <c r="G23" s="12"/>
    </row>
    <row r="24" spans="1:7" ht="16.5" customHeight="1" hidden="1" outlineLevel="1">
      <c r="A24" s="25" t="s">
        <v>13</v>
      </c>
      <c r="B24" s="77" t="s">
        <v>36</v>
      </c>
      <c r="C24" s="77"/>
      <c r="D24" s="77"/>
      <c r="E24" s="77"/>
      <c r="F24" s="3">
        <v>0</v>
      </c>
      <c r="G24" s="12"/>
    </row>
    <row r="25" spans="1:7" ht="16.5" customHeight="1" hidden="1" outlineLevel="1">
      <c r="A25" s="25" t="s">
        <v>13</v>
      </c>
      <c r="B25" s="77" t="s">
        <v>37</v>
      </c>
      <c r="C25" s="77"/>
      <c r="D25" s="77"/>
      <c r="E25" s="77"/>
      <c r="F25" s="3">
        <v>0</v>
      </c>
      <c r="G25" s="12"/>
    </row>
    <row r="26" spans="1:7" ht="17.25" customHeight="1" collapsed="1">
      <c r="A26" s="25">
        <v>3</v>
      </c>
      <c r="B26" s="78" t="s">
        <v>52</v>
      </c>
      <c r="C26" s="78"/>
      <c r="D26" s="78"/>
      <c r="E26" s="78"/>
      <c r="F26" s="3">
        <f>D14</f>
        <v>0</v>
      </c>
      <c r="G26" s="12"/>
    </row>
    <row r="27" spans="1:7" ht="17.25" customHeight="1">
      <c r="A27" s="25">
        <v>4</v>
      </c>
      <c r="B27" s="78" t="s">
        <v>57</v>
      </c>
      <c r="C27" s="78"/>
      <c r="D27" s="78"/>
      <c r="E27" s="78"/>
      <c r="F27" s="3">
        <f>D12+D13</f>
        <v>1655.4</v>
      </c>
      <c r="G27" s="12"/>
    </row>
    <row r="28" spans="1:7" s="28" customFormat="1" ht="21" customHeight="1">
      <c r="A28" s="26"/>
      <c r="B28" s="69" t="s">
        <v>14</v>
      </c>
      <c r="C28" s="69"/>
      <c r="D28" s="69"/>
      <c r="E28" s="69"/>
      <c r="F28" s="27">
        <f>F20+F21+F22+F27+F26</f>
        <v>6247.800000000001</v>
      </c>
      <c r="G28" s="9"/>
    </row>
    <row r="30" spans="1:6" ht="18" customHeight="1">
      <c r="A30" s="65" t="s">
        <v>80</v>
      </c>
      <c r="B30" s="65"/>
      <c r="C30" s="65"/>
      <c r="D30" s="65"/>
      <c r="E30" s="65"/>
      <c r="F30" s="3">
        <f>D7+D15-F28</f>
        <v>42929.35999999999</v>
      </c>
    </row>
    <row r="31" spans="1:6" ht="20.25" customHeight="1">
      <c r="A31" s="65" t="s">
        <v>88</v>
      </c>
      <c r="B31" s="65"/>
      <c r="C31" s="65"/>
      <c r="D31" s="65"/>
      <c r="E31" s="65"/>
      <c r="F31" s="3">
        <f>F15</f>
        <v>-24416.95</v>
      </c>
    </row>
    <row r="32" spans="1:6" ht="18" customHeight="1">
      <c r="A32" s="62" t="s">
        <v>74</v>
      </c>
      <c r="B32" s="62"/>
      <c r="C32" s="62"/>
      <c r="D32" s="62"/>
      <c r="E32" s="62"/>
      <c r="F32" s="3">
        <f>F30+F31</f>
        <v>18512.409999999993</v>
      </c>
    </row>
    <row r="33" ht="11.25" customHeight="1"/>
    <row r="35" spans="1:6" ht="15.75">
      <c r="A35" s="29" t="s">
        <v>26</v>
      </c>
      <c r="B35" s="29" t="s">
        <v>17</v>
      </c>
      <c r="C35" s="70" t="s">
        <v>38</v>
      </c>
      <c r="D35" s="71"/>
      <c r="E35" s="72"/>
      <c r="F35" s="29" t="s">
        <v>39</v>
      </c>
    </row>
    <row r="36" spans="1:6" ht="15.75">
      <c r="A36" s="4"/>
      <c r="B36" s="6"/>
      <c r="C36" s="73"/>
      <c r="D36" s="74"/>
      <c r="E36" s="75"/>
      <c r="F36" s="7"/>
    </row>
    <row r="37" spans="1:6" s="28" customFormat="1" ht="15.75">
      <c r="A37" s="76" t="s">
        <v>40</v>
      </c>
      <c r="B37" s="76"/>
      <c r="C37" s="76"/>
      <c r="D37" s="76"/>
      <c r="E37" s="76"/>
      <c r="F37" s="30">
        <f>SUM(F36:F36)</f>
        <v>0</v>
      </c>
    </row>
  </sheetData>
  <sheetProtection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9" t="s">
        <v>75</v>
      </c>
      <c r="B1" s="79"/>
      <c r="C1" s="79"/>
      <c r="D1" s="79"/>
      <c r="E1" s="79"/>
      <c r="F1" s="79"/>
      <c r="G1" s="67"/>
    </row>
    <row r="2" spans="1:8" ht="15.75">
      <c r="A2" s="79" t="s">
        <v>72</v>
      </c>
      <c r="B2" s="79"/>
      <c r="C2" s="79"/>
      <c r="D2" s="79"/>
      <c r="E2" s="79"/>
      <c r="F2" s="79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89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76</v>
      </c>
      <c r="C7" s="9"/>
      <c r="D7" s="13">
        <f>'2015'!F30</f>
        <v>28041.439999999995</v>
      </c>
      <c r="E7" s="9" t="s">
        <v>22</v>
      </c>
      <c r="F7" s="9"/>
    </row>
    <row r="8" spans="1:6" ht="15.75">
      <c r="A8" s="9" t="s">
        <v>77</v>
      </c>
      <c r="C8" s="12"/>
      <c r="D8" s="14">
        <f>C15</f>
        <v>-7134.55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78</v>
      </c>
      <c r="D10" s="17" t="s">
        <v>0</v>
      </c>
      <c r="E10" s="17" t="s">
        <v>29</v>
      </c>
      <c r="F10" s="17" t="s">
        <v>79</v>
      </c>
    </row>
    <row r="11" spans="1:9" s="20" customFormat="1" ht="30" customHeight="1">
      <c r="A11" s="4">
        <v>1</v>
      </c>
      <c r="B11" s="18" t="s">
        <v>2</v>
      </c>
      <c r="C11" s="52">
        <v>-6218.780000000001</v>
      </c>
      <c r="D11" s="50">
        <v>12036.36</v>
      </c>
      <c r="E11" s="50">
        <v>5215.76</v>
      </c>
      <c r="F11" s="50">
        <f>C11-D11+E11</f>
        <v>-13039.38</v>
      </c>
      <c r="G11" s="16" t="s">
        <v>44</v>
      </c>
      <c r="H11" s="16">
        <v>11.2</v>
      </c>
      <c r="I11" s="63">
        <f>H11*12*H19</f>
        <v>11961.599999999999</v>
      </c>
    </row>
    <row r="12" spans="1:9" s="20" customFormat="1" ht="15.75">
      <c r="A12" s="4">
        <v>2</v>
      </c>
      <c r="B12" s="18" t="s">
        <v>3</v>
      </c>
      <c r="C12" s="52">
        <v>-573.8599999999999</v>
      </c>
      <c r="D12" s="50">
        <v>1110.72</v>
      </c>
      <c r="E12" s="50">
        <v>481.32</v>
      </c>
      <c r="F12" s="50">
        <f>C12-D12+E12</f>
        <v>-1203.26</v>
      </c>
      <c r="G12" s="16" t="s">
        <v>45</v>
      </c>
      <c r="H12" s="16">
        <v>3.7</v>
      </c>
      <c r="I12" s="64">
        <f>H12*12*H19</f>
        <v>3951.6000000000004</v>
      </c>
    </row>
    <row r="13" spans="1:9" s="20" customFormat="1" ht="29.25" customHeight="1">
      <c r="A13" s="4">
        <v>3</v>
      </c>
      <c r="B13" s="18" t="s">
        <v>48</v>
      </c>
      <c r="C13" s="52">
        <v>-281.42999999999995</v>
      </c>
      <c r="D13" s="50">
        <v>544.68</v>
      </c>
      <c r="E13" s="50">
        <v>236.02</v>
      </c>
      <c r="F13" s="50">
        <f>C13-D13+E13</f>
        <v>-590.0899999999999</v>
      </c>
      <c r="G13" s="16" t="s">
        <v>58</v>
      </c>
      <c r="H13" s="16">
        <v>0.6</v>
      </c>
      <c r="I13" s="64">
        <f>H13*12*H19</f>
        <v>640.8</v>
      </c>
    </row>
    <row r="14" spans="1:8" s="20" customFormat="1" ht="30" customHeight="1">
      <c r="A14" s="4">
        <v>4</v>
      </c>
      <c r="B14" s="18" t="s">
        <v>52</v>
      </c>
      <c r="C14" s="52">
        <v>-60.48</v>
      </c>
      <c r="D14" s="50">
        <v>0</v>
      </c>
      <c r="E14" s="50">
        <v>60.48</v>
      </c>
      <c r="F14" s="50">
        <f>C14-D14+E14</f>
        <v>0</v>
      </c>
      <c r="G14" s="19"/>
      <c r="H14" s="19"/>
    </row>
    <row r="15" spans="1:6" ht="19.5" customHeight="1">
      <c r="A15" s="4"/>
      <c r="B15" s="18" t="s">
        <v>4</v>
      </c>
      <c r="C15" s="51">
        <f>SUM(C11:C14)</f>
        <v>-7134.55</v>
      </c>
      <c r="D15" s="51">
        <f>SUM(D11:D14)</f>
        <v>13691.76</v>
      </c>
      <c r="E15" s="51">
        <f>SUM(E11:E14)</f>
        <v>5993.58</v>
      </c>
      <c r="F15" s="51">
        <f>SUM(F11:F14)</f>
        <v>-14832.73</v>
      </c>
    </row>
    <row r="16" ht="11.25" customHeight="1"/>
    <row r="17" spans="1:6" ht="15.75">
      <c r="A17" s="79" t="s">
        <v>30</v>
      </c>
      <c r="B17" s="79"/>
      <c r="C17" s="79"/>
      <c r="D17" s="79"/>
      <c r="E17" s="79"/>
      <c r="F17" s="79"/>
    </row>
    <row r="18" spans="1:8" ht="15.75">
      <c r="A18" s="67"/>
      <c r="B18" s="67"/>
      <c r="C18" s="67"/>
      <c r="D18" s="67"/>
      <c r="E18" s="67"/>
      <c r="F18" s="67"/>
      <c r="H18" s="5" t="s">
        <v>31</v>
      </c>
    </row>
    <row r="19" spans="1:8" ht="33" customHeight="1">
      <c r="A19" s="17" t="s">
        <v>43</v>
      </c>
      <c r="B19" s="80" t="s">
        <v>6</v>
      </c>
      <c r="C19" s="80"/>
      <c r="D19" s="80"/>
      <c r="E19" s="80"/>
      <c r="F19" s="21" t="s">
        <v>18</v>
      </c>
      <c r="G19" s="22"/>
      <c r="H19" s="5">
        <f>D5</f>
        <v>89</v>
      </c>
    </row>
    <row r="20" spans="1:10" ht="18" customHeight="1">
      <c r="A20" s="23">
        <v>1</v>
      </c>
      <c r="B20" s="81" t="s">
        <v>8</v>
      </c>
      <c r="C20" s="81"/>
      <c r="D20" s="81"/>
      <c r="E20" s="81"/>
      <c r="F20" s="1">
        <f>I12</f>
        <v>3951.6000000000004</v>
      </c>
      <c r="G20" s="24"/>
      <c r="H20" s="5" t="s">
        <v>32</v>
      </c>
      <c r="I20" s="5" t="s">
        <v>33</v>
      </c>
      <c r="J20" s="5" t="s">
        <v>34</v>
      </c>
    </row>
    <row r="21" spans="1:7" ht="18" customHeight="1">
      <c r="A21" s="25">
        <v>2</v>
      </c>
      <c r="B21" s="77" t="s">
        <v>53</v>
      </c>
      <c r="C21" s="77"/>
      <c r="D21" s="77"/>
      <c r="E21" s="77"/>
      <c r="F21" s="2">
        <f>I13</f>
        <v>640.8</v>
      </c>
      <c r="G21" s="24"/>
    </row>
    <row r="22" spans="1:7" ht="18" customHeight="1" hidden="1" outlineLevel="1">
      <c r="A22" s="25">
        <v>3</v>
      </c>
      <c r="B22" s="77" t="s">
        <v>12</v>
      </c>
      <c r="C22" s="77"/>
      <c r="D22" s="77"/>
      <c r="E22" s="77"/>
      <c r="F22" s="2">
        <f>F23+F24+F25</f>
        <v>0</v>
      </c>
      <c r="G22" s="24"/>
    </row>
    <row r="23" spans="1:7" ht="16.5" customHeight="1" hidden="1" outlineLevel="1">
      <c r="A23" s="25" t="s">
        <v>13</v>
      </c>
      <c r="B23" s="77" t="s">
        <v>35</v>
      </c>
      <c r="C23" s="77"/>
      <c r="D23" s="77"/>
      <c r="E23" s="77"/>
      <c r="F23" s="3">
        <v>0</v>
      </c>
      <c r="G23" s="12"/>
    </row>
    <row r="24" spans="1:7" ht="16.5" customHeight="1" hidden="1" outlineLevel="1">
      <c r="A24" s="25" t="s">
        <v>13</v>
      </c>
      <c r="B24" s="77" t="s">
        <v>36</v>
      </c>
      <c r="C24" s="77"/>
      <c r="D24" s="77"/>
      <c r="E24" s="77"/>
      <c r="F24" s="3">
        <v>0</v>
      </c>
      <c r="G24" s="12"/>
    </row>
    <row r="25" spans="1:7" ht="16.5" customHeight="1" hidden="1" outlineLevel="1">
      <c r="A25" s="25" t="s">
        <v>13</v>
      </c>
      <c r="B25" s="77" t="s">
        <v>37</v>
      </c>
      <c r="C25" s="77"/>
      <c r="D25" s="77"/>
      <c r="E25" s="77"/>
      <c r="F25" s="3">
        <v>0</v>
      </c>
      <c r="G25" s="12"/>
    </row>
    <row r="26" spans="1:7" ht="17.25" customHeight="1" collapsed="1">
      <c r="A26" s="25">
        <v>3</v>
      </c>
      <c r="B26" s="78" t="s">
        <v>52</v>
      </c>
      <c r="C26" s="78"/>
      <c r="D26" s="78"/>
      <c r="E26" s="78"/>
      <c r="F26" s="3">
        <f>D14</f>
        <v>0</v>
      </c>
      <c r="G26" s="12"/>
    </row>
    <row r="27" spans="1:7" ht="17.25" customHeight="1">
      <c r="A27" s="25">
        <v>4</v>
      </c>
      <c r="B27" s="78" t="s">
        <v>57</v>
      </c>
      <c r="C27" s="78"/>
      <c r="D27" s="78"/>
      <c r="E27" s="78"/>
      <c r="F27" s="3">
        <f>D12+D13</f>
        <v>1655.4</v>
      </c>
      <c r="G27" s="12"/>
    </row>
    <row r="28" spans="1:7" s="28" customFormat="1" ht="21" customHeight="1">
      <c r="A28" s="26"/>
      <c r="B28" s="69" t="s">
        <v>14</v>
      </c>
      <c r="C28" s="69"/>
      <c r="D28" s="69"/>
      <c r="E28" s="69"/>
      <c r="F28" s="27">
        <f>F20+F21+F22+F27+F26</f>
        <v>6247.800000000001</v>
      </c>
      <c r="G28" s="9"/>
    </row>
    <row r="30" spans="1:6" ht="18" customHeight="1">
      <c r="A30" s="65" t="s">
        <v>80</v>
      </c>
      <c r="B30" s="65"/>
      <c r="C30" s="65"/>
      <c r="D30" s="65"/>
      <c r="E30" s="65"/>
      <c r="F30" s="3">
        <f>D7+D15-F28</f>
        <v>35485.399999999994</v>
      </c>
    </row>
    <row r="31" spans="1:6" ht="20.25" customHeight="1">
      <c r="A31" s="65" t="s">
        <v>81</v>
      </c>
      <c r="B31" s="65"/>
      <c r="C31" s="65"/>
      <c r="D31" s="65"/>
      <c r="E31" s="65"/>
      <c r="F31" s="3">
        <f>F15</f>
        <v>-14832.73</v>
      </c>
    </row>
    <row r="32" spans="1:6" ht="18" customHeight="1">
      <c r="A32" s="62" t="s">
        <v>74</v>
      </c>
      <c r="B32" s="62"/>
      <c r="C32" s="62"/>
      <c r="D32" s="62"/>
      <c r="E32" s="62"/>
      <c r="F32" s="3">
        <f>F30+F31</f>
        <v>20652.669999999995</v>
      </c>
    </row>
    <row r="33" ht="11.25" customHeight="1"/>
    <row r="35" spans="1:6" ht="15.75">
      <c r="A35" s="29" t="s">
        <v>26</v>
      </c>
      <c r="B35" s="29" t="s">
        <v>17</v>
      </c>
      <c r="C35" s="70" t="s">
        <v>38</v>
      </c>
      <c r="D35" s="71"/>
      <c r="E35" s="72"/>
      <c r="F35" s="29" t="s">
        <v>39</v>
      </c>
    </row>
    <row r="36" spans="1:6" ht="15.75">
      <c r="A36" s="4"/>
      <c r="B36" s="6"/>
      <c r="C36" s="73"/>
      <c r="D36" s="74"/>
      <c r="E36" s="75"/>
      <c r="F36" s="7"/>
    </row>
    <row r="37" spans="1:6" s="28" customFormat="1" ht="15.75">
      <c r="A37" s="76" t="s">
        <v>40</v>
      </c>
      <c r="B37" s="76"/>
      <c r="C37" s="76"/>
      <c r="D37" s="76"/>
      <c r="E37" s="76"/>
      <c r="F37" s="30">
        <f>SUM(F36:F36)</f>
        <v>0</v>
      </c>
    </row>
  </sheetData>
  <sheetProtection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8">
      <selection activeCell="A31" sqref="A3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9" t="s">
        <v>41</v>
      </c>
      <c r="B1" s="79"/>
      <c r="C1" s="79"/>
      <c r="D1" s="79"/>
      <c r="E1" s="79"/>
      <c r="F1" s="79"/>
      <c r="G1" s="66"/>
    </row>
    <row r="2" spans="1:8" ht="15.75">
      <c r="A2" s="79" t="s">
        <v>72</v>
      </c>
      <c r="B2" s="79"/>
      <c r="C2" s="79"/>
      <c r="D2" s="79"/>
      <c r="E2" s="79"/>
      <c r="F2" s="79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89</v>
      </c>
      <c r="E5" s="12" t="s">
        <v>20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23</v>
      </c>
      <c r="C8" s="12"/>
      <c r="D8" s="14">
        <f>C15</f>
        <v>-7603.759999999999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</row>
    <row r="11" spans="1:9" s="20" customFormat="1" ht="30" customHeight="1">
      <c r="A11" s="4">
        <v>1</v>
      </c>
      <c r="B11" s="18" t="s">
        <v>2</v>
      </c>
      <c r="C11" s="52">
        <v>-6620</v>
      </c>
      <c r="D11" s="50">
        <v>12036.36</v>
      </c>
      <c r="E11" s="50">
        <v>12437.58</v>
      </c>
      <c r="F11" s="50">
        <f>C11-D11+E11</f>
        <v>-6218.780000000001</v>
      </c>
      <c r="G11" s="16" t="s">
        <v>44</v>
      </c>
      <c r="H11" s="16">
        <v>11.2</v>
      </c>
      <c r="I11" s="63">
        <f>H11*12*H19</f>
        <v>11961.599999999999</v>
      </c>
    </row>
    <row r="12" spans="1:9" s="20" customFormat="1" ht="15.75">
      <c r="A12" s="4">
        <v>2</v>
      </c>
      <c r="B12" s="18" t="s">
        <v>3</v>
      </c>
      <c r="C12" s="52">
        <v>-610.9</v>
      </c>
      <c r="D12" s="50">
        <v>1110.72</v>
      </c>
      <c r="E12" s="50">
        <v>1147.76</v>
      </c>
      <c r="F12" s="50">
        <f>C12-D12+E12</f>
        <v>-573.8599999999999</v>
      </c>
      <c r="G12" s="16" t="s">
        <v>45</v>
      </c>
      <c r="H12" s="16">
        <v>3.7</v>
      </c>
      <c r="I12" s="64">
        <f>H12*12*H19</f>
        <v>3951.6000000000004</v>
      </c>
    </row>
    <row r="13" spans="1:9" s="20" customFormat="1" ht="29.25" customHeight="1">
      <c r="A13" s="4">
        <v>3</v>
      </c>
      <c r="B13" s="18" t="s">
        <v>48</v>
      </c>
      <c r="C13" s="52">
        <v>-312.38</v>
      </c>
      <c r="D13" s="50">
        <v>544.68</v>
      </c>
      <c r="E13" s="50">
        <v>575.63</v>
      </c>
      <c r="F13" s="50">
        <f>C13-D13+E13</f>
        <v>-281.42999999999995</v>
      </c>
      <c r="G13" s="16" t="s">
        <v>58</v>
      </c>
      <c r="H13" s="16">
        <v>0.6</v>
      </c>
      <c r="I13" s="64">
        <f>H13*12*H19</f>
        <v>640.8</v>
      </c>
    </row>
    <row r="14" spans="1:8" s="20" customFormat="1" ht="30" customHeight="1">
      <c r="A14" s="4">
        <v>4</v>
      </c>
      <c r="B14" s="18" t="s">
        <v>52</v>
      </c>
      <c r="C14" s="52">
        <v>-60.48</v>
      </c>
      <c r="D14" s="50">
        <v>0</v>
      </c>
      <c r="E14" s="50">
        <v>0</v>
      </c>
      <c r="F14" s="50">
        <f>C14-D14+E14</f>
        <v>-60.48</v>
      </c>
      <c r="G14" s="19"/>
      <c r="H14" s="19"/>
    </row>
    <row r="15" spans="1:6" ht="19.5" customHeight="1">
      <c r="A15" s="4"/>
      <c r="B15" s="18" t="s">
        <v>4</v>
      </c>
      <c r="C15" s="51">
        <f>SUM(C11:C14)</f>
        <v>-7603.759999999999</v>
      </c>
      <c r="D15" s="51">
        <f>SUM(D11:D14)</f>
        <v>13691.76</v>
      </c>
      <c r="E15" s="51">
        <f>SUM(E11:E14)</f>
        <v>14160.97</v>
      </c>
      <c r="F15" s="51">
        <f>SUM(F11:F14)</f>
        <v>-7134.55</v>
      </c>
    </row>
    <row r="16" ht="11.25" customHeight="1"/>
    <row r="17" spans="1:6" ht="15.75">
      <c r="A17" s="79" t="s">
        <v>30</v>
      </c>
      <c r="B17" s="79"/>
      <c r="C17" s="79"/>
      <c r="D17" s="79"/>
      <c r="E17" s="79"/>
      <c r="F17" s="79"/>
    </row>
    <row r="18" spans="1:8" ht="15.75">
      <c r="A18" s="66"/>
      <c r="B18" s="66"/>
      <c r="C18" s="66"/>
      <c r="D18" s="66"/>
      <c r="E18" s="66"/>
      <c r="F18" s="66"/>
      <c r="H18" s="5" t="s">
        <v>31</v>
      </c>
    </row>
    <row r="19" spans="1:8" ht="33" customHeight="1">
      <c r="A19" s="17" t="s">
        <v>43</v>
      </c>
      <c r="B19" s="80" t="s">
        <v>6</v>
      </c>
      <c r="C19" s="80"/>
      <c r="D19" s="80"/>
      <c r="E19" s="80"/>
      <c r="F19" s="21" t="s">
        <v>18</v>
      </c>
      <c r="G19" s="22"/>
      <c r="H19" s="5">
        <f>D5</f>
        <v>89</v>
      </c>
    </row>
    <row r="20" spans="1:10" ht="18" customHeight="1">
      <c r="A20" s="23">
        <v>1</v>
      </c>
      <c r="B20" s="81" t="s">
        <v>8</v>
      </c>
      <c r="C20" s="81"/>
      <c r="D20" s="81"/>
      <c r="E20" s="81"/>
      <c r="F20" s="1">
        <f>I12</f>
        <v>3951.6000000000004</v>
      </c>
      <c r="G20" s="24"/>
      <c r="H20" s="5" t="s">
        <v>32</v>
      </c>
      <c r="I20" s="5" t="s">
        <v>33</v>
      </c>
      <c r="J20" s="5" t="s">
        <v>34</v>
      </c>
    </row>
    <row r="21" spans="1:7" ht="18" customHeight="1">
      <c r="A21" s="25">
        <v>2</v>
      </c>
      <c r="B21" s="77" t="s">
        <v>53</v>
      </c>
      <c r="C21" s="77"/>
      <c r="D21" s="77"/>
      <c r="E21" s="77"/>
      <c r="F21" s="2">
        <f>I13</f>
        <v>640.8</v>
      </c>
      <c r="G21" s="24"/>
    </row>
    <row r="22" spans="1:7" ht="18" customHeight="1" hidden="1" outlineLevel="1">
      <c r="A22" s="25">
        <v>3</v>
      </c>
      <c r="B22" s="77" t="s">
        <v>12</v>
      </c>
      <c r="C22" s="77"/>
      <c r="D22" s="77"/>
      <c r="E22" s="77"/>
      <c r="F22" s="2">
        <f>F23+F24+F25</f>
        <v>0</v>
      </c>
      <c r="G22" s="24"/>
    </row>
    <row r="23" spans="1:7" ht="16.5" customHeight="1" hidden="1" outlineLevel="1">
      <c r="A23" s="25" t="s">
        <v>13</v>
      </c>
      <c r="B23" s="77" t="s">
        <v>35</v>
      </c>
      <c r="C23" s="77"/>
      <c r="D23" s="77"/>
      <c r="E23" s="77"/>
      <c r="F23" s="3">
        <v>0</v>
      </c>
      <c r="G23" s="12"/>
    </row>
    <row r="24" spans="1:7" ht="16.5" customHeight="1" hidden="1" outlineLevel="1">
      <c r="A24" s="25" t="s">
        <v>13</v>
      </c>
      <c r="B24" s="77" t="s">
        <v>36</v>
      </c>
      <c r="C24" s="77"/>
      <c r="D24" s="77"/>
      <c r="E24" s="77"/>
      <c r="F24" s="3">
        <v>0</v>
      </c>
      <c r="G24" s="12"/>
    </row>
    <row r="25" spans="1:7" ht="16.5" customHeight="1" hidden="1" outlineLevel="1">
      <c r="A25" s="25" t="s">
        <v>13</v>
      </c>
      <c r="B25" s="77" t="s">
        <v>37</v>
      </c>
      <c r="C25" s="77"/>
      <c r="D25" s="77"/>
      <c r="E25" s="77"/>
      <c r="F25" s="3">
        <v>0</v>
      </c>
      <c r="G25" s="12"/>
    </row>
    <row r="26" spans="1:7" ht="17.25" customHeight="1" collapsed="1">
      <c r="A26" s="25">
        <v>3</v>
      </c>
      <c r="B26" s="78" t="s">
        <v>52</v>
      </c>
      <c r="C26" s="78"/>
      <c r="D26" s="78"/>
      <c r="E26" s="78"/>
      <c r="F26" s="3">
        <f>D14</f>
        <v>0</v>
      </c>
      <c r="G26" s="12"/>
    </row>
    <row r="27" spans="1:7" ht="17.25" customHeight="1">
      <c r="A27" s="25">
        <v>4</v>
      </c>
      <c r="B27" s="78" t="s">
        <v>57</v>
      </c>
      <c r="C27" s="78"/>
      <c r="D27" s="78"/>
      <c r="E27" s="78"/>
      <c r="F27" s="3">
        <f>D12+D13</f>
        <v>1655.4</v>
      </c>
      <c r="G27" s="12"/>
    </row>
    <row r="28" spans="1:7" s="28" customFormat="1" ht="21" customHeight="1">
      <c r="A28" s="26"/>
      <c r="B28" s="69" t="s">
        <v>14</v>
      </c>
      <c r="C28" s="69"/>
      <c r="D28" s="69"/>
      <c r="E28" s="69"/>
      <c r="F28" s="27">
        <f>F20+F21+F22+F27+F26</f>
        <v>6247.800000000001</v>
      </c>
      <c r="G28" s="9"/>
    </row>
    <row r="30" spans="1:6" ht="18" customHeight="1">
      <c r="A30" s="65" t="s">
        <v>82</v>
      </c>
      <c r="B30" s="65"/>
      <c r="C30" s="65"/>
      <c r="D30" s="65"/>
      <c r="E30" s="65"/>
      <c r="F30" s="3">
        <f>D7+D15-F28</f>
        <v>7443.959999999999</v>
      </c>
    </row>
    <row r="31" spans="1:6" ht="20.25" customHeight="1">
      <c r="A31" s="65" t="s">
        <v>73</v>
      </c>
      <c r="B31" s="65"/>
      <c r="C31" s="65"/>
      <c r="D31" s="65"/>
      <c r="E31" s="65"/>
      <c r="F31" s="3">
        <f>F15</f>
        <v>-7134.55</v>
      </c>
    </row>
    <row r="32" spans="1:6" ht="18" customHeight="1">
      <c r="A32" s="62" t="s">
        <v>74</v>
      </c>
      <c r="B32" s="62"/>
      <c r="C32" s="62"/>
      <c r="D32" s="62"/>
      <c r="E32" s="62"/>
      <c r="F32" s="3">
        <f>F30+F31</f>
        <v>309.40999999999894</v>
      </c>
    </row>
    <row r="33" ht="11.25" customHeight="1"/>
    <row r="35" spans="1:6" ht="15.75">
      <c r="A35" s="29" t="s">
        <v>26</v>
      </c>
      <c r="B35" s="29" t="s">
        <v>17</v>
      </c>
      <c r="C35" s="70" t="s">
        <v>38</v>
      </c>
      <c r="D35" s="71"/>
      <c r="E35" s="72"/>
      <c r="F35" s="29" t="s">
        <v>39</v>
      </c>
    </row>
    <row r="36" spans="1:6" ht="15.75">
      <c r="A36" s="4"/>
      <c r="B36" s="6"/>
      <c r="C36" s="73"/>
      <c r="D36" s="74"/>
      <c r="E36" s="75"/>
      <c r="F36" s="7"/>
    </row>
    <row r="37" spans="1:6" s="28" customFormat="1" ht="15.75">
      <c r="A37" s="76" t="s">
        <v>40</v>
      </c>
      <c r="B37" s="76"/>
      <c r="C37" s="76"/>
      <c r="D37" s="76"/>
      <c r="E37" s="76"/>
      <c r="F37" s="30">
        <f>SUM(F36:F36)</f>
        <v>0</v>
      </c>
    </row>
  </sheetData>
  <sheetProtection selectLockedCells="1" selectUnlockedCells="1"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5">
      <selection activeCell="F29" sqref="F29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9" t="s">
        <v>41</v>
      </c>
      <c r="B1" s="79"/>
      <c r="C1" s="79"/>
      <c r="D1" s="79"/>
      <c r="E1" s="79"/>
      <c r="F1" s="79"/>
      <c r="G1" s="8"/>
    </row>
    <row r="2" spans="1:8" ht="15.75">
      <c r="A2" s="79" t="s">
        <v>72</v>
      </c>
      <c r="B2" s="79"/>
      <c r="C2" s="79"/>
      <c r="D2" s="79"/>
      <c r="E2" s="79"/>
      <c r="F2" s="79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89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21</v>
      </c>
      <c r="C7" s="9"/>
      <c r="D7" s="13">
        <f>'2014'!B26</f>
        <v>20597.48</v>
      </c>
      <c r="E7" s="9" t="s">
        <v>22</v>
      </c>
      <c r="F7" s="9"/>
    </row>
    <row r="8" spans="1:6" ht="15.75">
      <c r="A8" s="9" t="s">
        <v>23</v>
      </c>
      <c r="C8" s="12"/>
      <c r="D8" s="14">
        <f>C15</f>
        <v>-7603.759999999999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</row>
    <row r="11" spans="1:9" s="20" customFormat="1" ht="30" customHeight="1">
      <c r="A11" s="4">
        <v>1</v>
      </c>
      <c r="B11" s="18" t="s">
        <v>2</v>
      </c>
      <c r="C11" s="52">
        <v>-6620</v>
      </c>
      <c r="D11" s="50">
        <v>12036.36</v>
      </c>
      <c r="E11" s="50">
        <v>12437.58</v>
      </c>
      <c r="F11" s="50">
        <f>C11-D11+E11</f>
        <v>-6218.780000000001</v>
      </c>
      <c r="G11" s="16" t="s">
        <v>44</v>
      </c>
      <c r="H11" s="16">
        <v>11.2</v>
      </c>
      <c r="I11" s="63">
        <f>H11*12*H19</f>
        <v>11961.599999999999</v>
      </c>
    </row>
    <row r="12" spans="1:9" s="20" customFormat="1" ht="15.75">
      <c r="A12" s="4">
        <v>2</v>
      </c>
      <c r="B12" s="18" t="s">
        <v>3</v>
      </c>
      <c r="C12" s="52">
        <v>-610.9</v>
      </c>
      <c r="D12" s="50">
        <v>1110.72</v>
      </c>
      <c r="E12" s="50">
        <v>1147.76</v>
      </c>
      <c r="F12" s="50">
        <f>C12-D12+E12</f>
        <v>-573.8599999999999</v>
      </c>
      <c r="G12" s="16" t="s">
        <v>45</v>
      </c>
      <c r="H12" s="16">
        <v>3.7</v>
      </c>
      <c r="I12" s="64">
        <f>H12*12*H19</f>
        <v>3951.6000000000004</v>
      </c>
    </row>
    <row r="13" spans="1:9" s="20" customFormat="1" ht="29.25" customHeight="1">
      <c r="A13" s="4">
        <v>3</v>
      </c>
      <c r="B13" s="18" t="s">
        <v>48</v>
      </c>
      <c r="C13" s="52">
        <v>-312.38</v>
      </c>
      <c r="D13" s="50">
        <v>544.68</v>
      </c>
      <c r="E13" s="50">
        <v>575.63</v>
      </c>
      <c r="F13" s="50">
        <f>C13-D13+E13</f>
        <v>-281.42999999999995</v>
      </c>
      <c r="G13" s="16" t="s">
        <v>58</v>
      </c>
      <c r="H13" s="16">
        <v>0.6</v>
      </c>
      <c r="I13" s="64">
        <f>H13*12*H19</f>
        <v>640.8</v>
      </c>
    </row>
    <row r="14" spans="1:8" s="20" customFormat="1" ht="30" customHeight="1">
      <c r="A14" s="4">
        <v>4</v>
      </c>
      <c r="B14" s="18" t="s">
        <v>52</v>
      </c>
      <c r="C14" s="52">
        <v>-60.48</v>
      </c>
      <c r="D14" s="50">
        <v>0</v>
      </c>
      <c r="E14" s="50">
        <v>0</v>
      </c>
      <c r="F14" s="50">
        <f>C14-D14+E14</f>
        <v>-60.48</v>
      </c>
      <c r="G14" s="19"/>
      <c r="H14" s="19"/>
    </row>
    <row r="15" spans="1:6" ht="19.5" customHeight="1">
      <c r="A15" s="4"/>
      <c r="B15" s="18" t="s">
        <v>4</v>
      </c>
      <c r="C15" s="51">
        <f>SUM(C11:C14)</f>
        <v>-7603.759999999999</v>
      </c>
      <c r="D15" s="51">
        <f>SUM(D11:D14)</f>
        <v>13691.76</v>
      </c>
      <c r="E15" s="51">
        <f>SUM(E11:E14)</f>
        <v>14160.97</v>
      </c>
      <c r="F15" s="51">
        <f>SUM(F11:F14)</f>
        <v>-7134.55</v>
      </c>
    </row>
    <row r="16" ht="11.25" customHeight="1"/>
    <row r="17" spans="1:6" ht="15.75">
      <c r="A17" s="79" t="s">
        <v>30</v>
      </c>
      <c r="B17" s="79"/>
      <c r="C17" s="79"/>
      <c r="D17" s="79"/>
      <c r="E17" s="79"/>
      <c r="F17" s="79"/>
    </row>
    <row r="18" spans="1:8" ht="15.75">
      <c r="A18" s="31"/>
      <c r="B18" s="8"/>
      <c r="C18" s="8"/>
      <c r="D18" s="8"/>
      <c r="E18" s="8"/>
      <c r="F18" s="8"/>
      <c r="H18" s="5" t="s">
        <v>31</v>
      </c>
    </row>
    <row r="19" spans="1:8" ht="33" customHeight="1">
      <c r="A19" s="17" t="s">
        <v>43</v>
      </c>
      <c r="B19" s="80" t="s">
        <v>6</v>
      </c>
      <c r="C19" s="80"/>
      <c r="D19" s="80"/>
      <c r="E19" s="80"/>
      <c r="F19" s="21" t="s">
        <v>18</v>
      </c>
      <c r="G19" s="22"/>
      <c r="H19" s="5">
        <f>D5</f>
        <v>89</v>
      </c>
    </row>
    <row r="20" spans="1:10" ht="18" customHeight="1">
      <c r="A20" s="23">
        <v>1</v>
      </c>
      <c r="B20" s="81" t="s">
        <v>8</v>
      </c>
      <c r="C20" s="81"/>
      <c r="D20" s="81"/>
      <c r="E20" s="81"/>
      <c r="F20" s="1">
        <f>I12</f>
        <v>3951.6000000000004</v>
      </c>
      <c r="G20" s="24"/>
      <c r="H20" s="5" t="s">
        <v>32</v>
      </c>
      <c r="I20" s="5" t="s">
        <v>33</v>
      </c>
      <c r="J20" s="5" t="s">
        <v>34</v>
      </c>
    </row>
    <row r="21" spans="1:7" ht="18" customHeight="1">
      <c r="A21" s="25">
        <v>2</v>
      </c>
      <c r="B21" s="77" t="s">
        <v>53</v>
      </c>
      <c r="C21" s="77"/>
      <c r="D21" s="77"/>
      <c r="E21" s="77"/>
      <c r="F21" s="2">
        <f>I13</f>
        <v>640.8</v>
      </c>
      <c r="G21" s="24"/>
    </row>
    <row r="22" spans="1:7" ht="18" customHeight="1" hidden="1" outlineLevel="1">
      <c r="A22" s="25">
        <v>3</v>
      </c>
      <c r="B22" s="77" t="s">
        <v>12</v>
      </c>
      <c r="C22" s="77"/>
      <c r="D22" s="77"/>
      <c r="E22" s="77"/>
      <c r="F22" s="2">
        <f>F23+F24+F25</f>
        <v>0</v>
      </c>
      <c r="G22" s="24"/>
    </row>
    <row r="23" spans="1:7" ht="16.5" customHeight="1" hidden="1" outlineLevel="1">
      <c r="A23" s="25" t="s">
        <v>13</v>
      </c>
      <c r="B23" s="77" t="s">
        <v>35</v>
      </c>
      <c r="C23" s="77"/>
      <c r="D23" s="77"/>
      <c r="E23" s="77"/>
      <c r="F23" s="3">
        <v>0</v>
      </c>
      <c r="G23" s="12"/>
    </row>
    <row r="24" spans="1:7" ht="16.5" customHeight="1" hidden="1" outlineLevel="1">
      <c r="A24" s="25" t="s">
        <v>13</v>
      </c>
      <c r="B24" s="77" t="s">
        <v>36</v>
      </c>
      <c r="C24" s="77"/>
      <c r="D24" s="77"/>
      <c r="E24" s="77"/>
      <c r="F24" s="3">
        <v>0</v>
      </c>
      <c r="G24" s="12"/>
    </row>
    <row r="25" spans="1:7" ht="16.5" customHeight="1" hidden="1" outlineLevel="1">
      <c r="A25" s="25" t="s">
        <v>13</v>
      </c>
      <c r="B25" s="77" t="s">
        <v>37</v>
      </c>
      <c r="C25" s="77"/>
      <c r="D25" s="77"/>
      <c r="E25" s="77"/>
      <c r="F25" s="3">
        <v>0</v>
      </c>
      <c r="G25" s="12"/>
    </row>
    <row r="26" spans="1:7" ht="17.25" customHeight="1" collapsed="1">
      <c r="A26" s="25">
        <v>3</v>
      </c>
      <c r="B26" s="78" t="s">
        <v>52</v>
      </c>
      <c r="C26" s="78"/>
      <c r="D26" s="78"/>
      <c r="E26" s="78"/>
      <c r="F26" s="3">
        <f>D14</f>
        <v>0</v>
      </c>
      <c r="G26" s="12"/>
    </row>
    <row r="27" spans="1:7" ht="17.25" customHeight="1">
      <c r="A27" s="25">
        <v>4</v>
      </c>
      <c r="B27" s="78" t="s">
        <v>57</v>
      </c>
      <c r="C27" s="78"/>
      <c r="D27" s="78"/>
      <c r="E27" s="78"/>
      <c r="F27" s="3">
        <f>D12+D13</f>
        <v>1655.4</v>
      </c>
      <c r="G27" s="12"/>
    </row>
    <row r="28" spans="1:7" s="28" customFormat="1" ht="21" customHeight="1">
      <c r="A28" s="26"/>
      <c r="B28" s="69" t="s">
        <v>14</v>
      </c>
      <c r="C28" s="69"/>
      <c r="D28" s="69"/>
      <c r="E28" s="69"/>
      <c r="F28" s="27">
        <f>F20+F21+F22+F27+F26</f>
        <v>6247.800000000001</v>
      </c>
      <c r="G28" s="9"/>
    </row>
    <row r="30" spans="1:6" ht="18" customHeight="1">
      <c r="A30" s="65" t="s">
        <v>82</v>
      </c>
      <c r="B30" s="65"/>
      <c r="C30" s="65"/>
      <c r="D30" s="65"/>
      <c r="E30" s="65"/>
      <c r="F30" s="3">
        <f>D7+D15-F28</f>
        <v>28041.439999999995</v>
      </c>
    </row>
    <row r="31" spans="1:6" ht="20.25" customHeight="1">
      <c r="A31" s="61" t="s">
        <v>73</v>
      </c>
      <c r="B31" s="61"/>
      <c r="C31" s="61"/>
      <c r="D31" s="61"/>
      <c r="E31" s="61"/>
      <c r="F31" s="3">
        <f>F15</f>
        <v>-7134.55</v>
      </c>
    </row>
    <row r="32" spans="1:6" ht="18" customHeight="1">
      <c r="A32" s="62" t="s">
        <v>74</v>
      </c>
      <c r="B32" s="62"/>
      <c r="C32" s="62"/>
      <c r="D32" s="62"/>
      <c r="E32" s="62"/>
      <c r="F32" s="3">
        <f>F30+F31</f>
        <v>20906.889999999996</v>
      </c>
    </row>
    <row r="33" ht="11.25" customHeight="1"/>
    <row r="35" spans="1:6" ht="15.75">
      <c r="A35" s="29" t="s">
        <v>26</v>
      </c>
      <c r="B35" s="29" t="s">
        <v>17</v>
      </c>
      <c r="C35" s="70" t="s">
        <v>38</v>
      </c>
      <c r="D35" s="71"/>
      <c r="E35" s="72"/>
      <c r="F35" s="29" t="s">
        <v>39</v>
      </c>
    </row>
    <row r="36" spans="1:6" ht="15.75">
      <c r="A36" s="4"/>
      <c r="B36" s="6"/>
      <c r="C36" s="73"/>
      <c r="D36" s="74"/>
      <c r="E36" s="75"/>
      <c r="F36" s="7"/>
    </row>
    <row r="37" spans="1:6" s="28" customFormat="1" ht="15.75">
      <c r="A37" s="76" t="s">
        <v>40</v>
      </c>
      <c r="B37" s="76"/>
      <c r="C37" s="76"/>
      <c r="D37" s="76"/>
      <c r="E37" s="76"/>
      <c r="F37" s="30">
        <f>SUM(F36:F36)</f>
        <v>0</v>
      </c>
    </row>
  </sheetData>
  <sheetProtection selectLockedCells="1" selectUnlockedCells="1"/>
  <mergeCells count="16">
    <mergeCell ref="C35:E35"/>
    <mergeCell ref="C36:E36"/>
    <mergeCell ref="A37:E37"/>
    <mergeCell ref="B21:E21"/>
    <mergeCell ref="B22:E22"/>
    <mergeCell ref="B23:E23"/>
    <mergeCell ref="B24:E24"/>
    <mergeCell ref="B25:E25"/>
    <mergeCell ref="B28:E28"/>
    <mergeCell ref="B27:E27"/>
    <mergeCell ref="B26:E26"/>
    <mergeCell ref="A1:F1"/>
    <mergeCell ref="A2:F2"/>
    <mergeCell ref="A17:F17"/>
    <mergeCell ref="B19:E19"/>
    <mergeCell ref="B20:E2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2">
      <selection activeCell="E9" sqref="E9: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82" t="s">
        <v>46</v>
      </c>
      <c r="B1" s="82"/>
      <c r="C1" s="82"/>
      <c r="D1" s="82"/>
      <c r="E1" s="82"/>
    </row>
    <row r="2" spans="1:5" ht="18.75">
      <c r="A2" s="82" t="s">
        <v>62</v>
      </c>
      <c r="B2" s="82"/>
      <c r="C2" s="82"/>
      <c r="D2" s="82"/>
      <c r="E2" s="82"/>
    </row>
    <row r="3" ht="18.75">
      <c r="A3" s="33"/>
    </row>
    <row r="4" ht="18.75">
      <c r="A4" s="34" t="s">
        <v>59</v>
      </c>
    </row>
    <row r="5" ht="18.75">
      <c r="A5" s="34" t="s">
        <v>63</v>
      </c>
    </row>
    <row r="6" ht="18.75">
      <c r="A6" s="34"/>
    </row>
    <row r="7" ht="16.5" thickBot="1">
      <c r="A7" s="35" t="s">
        <v>64</v>
      </c>
    </row>
    <row r="8" spans="1:5" ht="50.25" customHeight="1" thickBot="1">
      <c r="A8" s="36"/>
      <c r="B8" s="37" t="s">
        <v>47</v>
      </c>
      <c r="C8" s="37" t="s">
        <v>0</v>
      </c>
      <c r="D8" s="37" t="s">
        <v>1</v>
      </c>
      <c r="E8" s="37" t="s">
        <v>23</v>
      </c>
    </row>
    <row r="9" spans="1:5" ht="19.5" thickBot="1">
      <c r="A9" s="38" t="s">
        <v>2</v>
      </c>
      <c r="B9" s="39">
        <v>3811.51</v>
      </c>
      <c r="C9" s="39">
        <v>12036.36</v>
      </c>
      <c r="D9" s="39">
        <v>9227.87</v>
      </c>
      <c r="E9" s="39">
        <v>6620</v>
      </c>
    </row>
    <row r="10" spans="1:5" ht="19.5" thickBot="1">
      <c r="A10" s="38" t="s">
        <v>3</v>
      </c>
      <c r="B10" s="39">
        <v>351.72</v>
      </c>
      <c r="C10" s="39">
        <v>1110.72</v>
      </c>
      <c r="D10" s="39">
        <v>851.54</v>
      </c>
      <c r="E10" s="39">
        <v>610.9</v>
      </c>
    </row>
    <row r="11" spans="1:5" ht="38.25" thickBot="1">
      <c r="A11" s="38" t="s">
        <v>48</v>
      </c>
      <c r="B11" s="39">
        <v>188.15</v>
      </c>
      <c r="C11" s="39">
        <v>544.68</v>
      </c>
      <c r="D11" s="39">
        <v>420.45</v>
      </c>
      <c r="E11" s="39">
        <v>312.38</v>
      </c>
    </row>
    <row r="12" spans="1:5" ht="19.5" customHeight="1" thickBot="1">
      <c r="A12" s="38" t="s">
        <v>52</v>
      </c>
      <c r="B12" s="39">
        <v>60.48</v>
      </c>
      <c r="C12" s="39">
        <v>0</v>
      </c>
      <c r="D12" s="39">
        <v>0</v>
      </c>
      <c r="E12" s="39">
        <v>60.48</v>
      </c>
    </row>
    <row r="13" spans="1:5" ht="19.5" thickBot="1">
      <c r="A13" s="38" t="s">
        <v>4</v>
      </c>
      <c r="B13" s="40">
        <v>4411.86</v>
      </c>
      <c r="C13" s="40">
        <v>13691.76</v>
      </c>
      <c r="D13" s="40">
        <v>10499.86</v>
      </c>
      <c r="E13" s="40">
        <v>7603.76</v>
      </c>
    </row>
    <row r="14" ht="18.75">
      <c r="A14" s="41"/>
    </row>
    <row r="15" ht="19.5" thickBot="1">
      <c r="A15" s="41" t="s">
        <v>5</v>
      </c>
    </row>
    <row r="16" spans="1:3" ht="38.25" thickBot="1">
      <c r="A16" s="42" t="s">
        <v>49</v>
      </c>
      <c r="B16" s="37" t="s">
        <v>6</v>
      </c>
      <c r="C16" s="37" t="s">
        <v>18</v>
      </c>
    </row>
    <row r="17" spans="1:3" ht="19.5" thickBot="1">
      <c r="A17" s="43" t="s">
        <v>7</v>
      </c>
      <c r="B17" s="44" t="s">
        <v>3</v>
      </c>
      <c r="C17" s="39">
        <v>1655.4</v>
      </c>
    </row>
    <row r="18" spans="1:3" ht="38.25" thickBot="1">
      <c r="A18" s="43" t="s">
        <v>9</v>
      </c>
      <c r="B18" s="44" t="s">
        <v>52</v>
      </c>
      <c r="C18" s="39">
        <v>0</v>
      </c>
    </row>
    <row r="19" spans="1:3" ht="19.5" thickBot="1">
      <c r="A19" s="43" t="s">
        <v>10</v>
      </c>
      <c r="B19" s="44" t="s">
        <v>53</v>
      </c>
      <c r="C19" s="39">
        <v>640.8</v>
      </c>
    </row>
    <row r="20" spans="1:3" ht="19.5" thickBot="1">
      <c r="A20" s="43" t="s">
        <v>11</v>
      </c>
      <c r="B20" s="44" t="s">
        <v>8</v>
      </c>
      <c r="C20" s="39">
        <v>3951.6</v>
      </c>
    </row>
    <row r="21" spans="1:3" ht="38.25" thickBot="1">
      <c r="A21" s="43" t="s">
        <v>54</v>
      </c>
      <c r="B21" s="44" t="s">
        <v>65</v>
      </c>
      <c r="C21" s="39">
        <v>1948</v>
      </c>
    </row>
    <row r="22" spans="1:3" ht="19.5" thickBot="1">
      <c r="A22" s="43" t="s">
        <v>13</v>
      </c>
      <c r="B22" s="45" t="s">
        <v>66</v>
      </c>
      <c r="C22" s="39">
        <v>1948</v>
      </c>
    </row>
    <row r="23" spans="1:3" ht="19.5" thickBot="1">
      <c r="A23" s="43" t="s">
        <v>55</v>
      </c>
      <c r="B23" s="45" t="s">
        <v>56</v>
      </c>
      <c r="C23" s="39">
        <v>160.2</v>
      </c>
    </row>
    <row r="24" spans="1:3" ht="38.25" thickBot="1">
      <c r="A24" s="38"/>
      <c r="B24" s="46" t="s">
        <v>50</v>
      </c>
      <c r="C24" s="40">
        <v>8356</v>
      </c>
    </row>
    <row r="25" ht="15.75" thickBot="1">
      <c r="A25" s="47"/>
    </row>
    <row r="26" spans="1:2" ht="57" thickBot="1">
      <c r="A26" s="53" t="s">
        <v>60</v>
      </c>
      <c r="B26" s="37">
        <v>20597.48</v>
      </c>
    </row>
    <row r="27" spans="1:2" ht="57" thickBot="1">
      <c r="A27" s="38" t="s">
        <v>15</v>
      </c>
      <c r="B27" s="40">
        <v>7603.76</v>
      </c>
    </row>
    <row r="28" spans="1:2" ht="38.25" thickBot="1">
      <c r="A28" s="43" t="s">
        <v>16</v>
      </c>
      <c r="B28" s="40" t="s">
        <v>67</v>
      </c>
    </row>
    <row r="29" spans="1:2" ht="38.25" thickBot="1">
      <c r="A29" s="43" t="s">
        <v>51</v>
      </c>
      <c r="B29" s="40">
        <v>6620</v>
      </c>
    </row>
    <row r="30" ht="15">
      <c r="A30" s="47"/>
    </row>
    <row r="31" ht="15.75">
      <c r="A31" s="48" t="s">
        <v>68</v>
      </c>
    </row>
    <row r="32" ht="15.75">
      <c r="A32" s="49"/>
    </row>
    <row r="33" ht="15.75">
      <c r="A33" s="49"/>
    </row>
    <row r="34" ht="15.75">
      <c r="A34" s="54"/>
    </row>
    <row r="35" ht="15.75">
      <c r="A35" s="55" t="s">
        <v>69</v>
      </c>
    </row>
    <row r="36" ht="16.5" thickBot="1">
      <c r="A36" s="55"/>
    </row>
    <row r="37" spans="1:3" ht="15.75" thickBot="1">
      <c r="A37" s="56" t="s">
        <v>17</v>
      </c>
      <c r="B37" s="57" t="s">
        <v>38</v>
      </c>
      <c r="C37" s="57" t="s">
        <v>70</v>
      </c>
    </row>
    <row r="38" spans="1:3" ht="16.5" thickBot="1">
      <c r="A38" s="58" t="s">
        <v>71</v>
      </c>
      <c r="B38" s="59" t="s">
        <v>66</v>
      </c>
      <c r="C38" s="60">
        <v>1948</v>
      </c>
    </row>
    <row r="39" ht="15.75">
      <c r="A39" s="55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2017-08-23T10:37:03Z</cp:lastPrinted>
  <dcterms:created xsi:type="dcterms:W3CDTF">2015-10-12T10:40:12Z</dcterms:created>
  <dcterms:modified xsi:type="dcterms:W3CDTF">2018-03-06T11:57:21Z</dcterms:modified>
  <cp:category/>
  <cp:version/>
  <cp:contentType/>
  <cp:contentStatus/>
</cp:coreProperties>
</file>