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Tech\документы ук\Экономист\Персучет 2017\Старый город\Готовые\"/>
    </mc:Choice>
  </mc:AlternateContent>
  <bookViews>
    <workbookView xWindow="0" yWindow="0" windowWidth="19170" windowHeight="7665"/>
  </bookViews>
  <sheets>
    <sheet name="2017" sheetId="4" r:id="rId1"/>
    <sheet name="2016" sheetId="3" r:id="rId2"/>
    <sheet name="2015 (2)" sheetId="2" r:id="rId3"/>
    <sheet name="2015" sheetId="1" r:id="rId4"/>
  </sheets>
  <externalReferences>
    <externalReference r:id="rId5"/>
  </externalReferences>
  <definedNames>
    <definedName name="_xlnm.Print_Area" localSheetId="3">'2015'!$A$1:$F$34</definedName>
    <definedName name="_xlnm.Print_Area" localSheetId="2">'2015 (2)'!$A$1:$F$34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4" l="1"/>
  <c r="F27" i="4"/>
  <c r="F23" i="4"/>
  <c r="F21" i="4"/>
  <c r="F20" i="4"/>
  <c r="J14" i="4"/>
  <c r="F26" i="4"/>
  <c r="F43" i="4"/>
  <c r="E15" i="4" l="1"/>
  <c r="D15" i="4"/>
  <c r="C15" i="4"/>
  <c r="F14" i="4"/>
  <c r="F13" i="4"/>
  <c r="F12" i="4"/>
  <c r="F11" i="4"/>
  <c r="D8" i="4"/>
  <c r="F30" i="4" l="1"/>
  <c r="F15" i="4"/>
  <c r="F33" i="4" s="1"/>
  <c r="F21" i="1"/>
  <c r="F21" i="3"/>
  <c r="F29" i="3"/>
  <c r="F23" i="3"/>
  <c r="F30" i="3" s="1"/>
  <c r="J14" i="3"/>
  <c r="F44" i="3"/>
  <c r="E15" i="3"/>
  <c r="D15" i="3"/>
  <c r="C15" i="3"/>
  <c r="D8" i="3" s="1"/>
  <c r="F14" i="3"/>
  <c r="F13" i="3"/>
  <c r="F12" i="3"/>
  <c r="F11" i="3"/>
  <c r="F15" i="3" l="1"/>
  <c r="F33" i="3" s="1"/>
  <c r="F44" i="2"/>
  <c r="F30" i="2"/>
  <c r="E15" i="2"/>
  <c r="D15" i="2"/>
  <c r="C15" i="2"/>
  <c r="F14" i="2"/>
  <c r="F13" i="2"/>
  <c r="F12" i="2"/>
  <c r="F11" i="2"/>
  <c r="F15" i="2" s="1"/>
  <c r="F33" i="2" s="1"/>
  <c r="D8" i="2"/>
  <c r="F32" i="2"/>
  <c r="F30" i="1" l="1"/>
  <c r="F44" i="1"/>
  <c r="E15" i="1"/>
  <c r="D15" i="1"/>
  <c r="C15" i="1"/>
  <c r="F14" i="1"/>
  <c r="F13" i="1"/>
  <c r="F12" i="1"/>
  <c r="F15" i="1" s="1"/>
  <c r="F33" i="1" s="1"/>
  <c r="F11" i="1"/>
  <c r="D8" i="1"/>
  <c r="D7" i="1"/>
  <c r="F32" i="1" l="1"/>
  <c r="D7" i="3" s="1"/>
  <c r="F32" i="3" s="1"/>
  <c r="D7" i="4" s="1"/>
  <c r="F32" i="4" s="1"/>
</calcChain>
</file>

<file path=xl/sharedStrings.xml><?xml version="1.0" encoding="utf-8"?>
<sst xmlns="http://schemas.openxmlformats.org/spreadsheetml/2006/main" count="204" uniqueCount="68">
  <si>
    <t>Персонифицированный учет МКД  за  2015 г.</t>
  </si>
  <si>
    <t xml:space="preserve">Общая плошадь квартир </t>
  </si>
  <si>
    <t>кв.м.</t>
  </si>
  <si>
    <t xml:space="preserve">Остаток на 01.01.2015 г. </t>
  </si>
  <si>
    <t>руб. (прибыль)</t>
  </si>
  <si>
    <t>Задолженность на 01.01.2015 г.</t>
  </si>
  <si>
    <t xml:space="preserve">руб. </t>
  </si>
  <si>
    <t>руб.</t>
  </si>
  <si>
    <t>№</t>
  </si>
  <si>
    <t>Услуга</t>
  </si>
  <si>
    <t>Задолженность на 01.01.2015</t>
  </si>
  <si>
    <t>Начислено</t>
  </si>
  <si>
    <t>Оплачено</t>
  </si>
  <si>
    <t>Задолженность на 31.12.2015г</t>
  </si>
  <si>
    <t>Содержание жилья</t>
  </si>
  <si>
    <t>Вывоз ТБО</t>
  </si>
  <si>
    <t>Обслуживание ВГО</t>
  </si>
  <si>
    <t>Электроэнергия МОП</t>
  </si>
  <si>
    <t>Итого</t>
  </si>
  <si>
    <t>Расходы по обслуживанию МКД</t>
  </si>
  <si>
    <r>
      <t xml:space="preserve">№ </t>
    </r>
    <r>
      <rPr>
        <b/>
        <sz val="12"/>
        <rFont val="Times New Roman"/>
        <family val="1"/>
        <charset val="204"/>
      </rPr>
      <t>п/п</t>
    </r>
  </si>
  <si>
    <t>Вид</t>
  </si>
  <si>
    <t>Сумма, рублей</t>
  </si>
  <si>
    <t>Услуги управления</t>
  </si>
  <si>
    <t>Содержание общего имущества, в т.ч.</t>
  </si>
  <si>
    <t>-</t>
  </si>
  <si>
    <t>Сантехнические работы</t>
  </si>
  <si>
    <t>Общестроительные работы</t>
  </si>
  <si>
    <t>Вывоз и складирование ТБО</t>
  </si>
  <si>
    <t>Всего работ за период</t>
  </si>
  <si>
    <t>Сальдо на 31.12.2015 г.</t>
  </si>
  <si>
    <t>Задолженность населения на 31.12.2015 г.</t>
  </si>
  <si>
    <t>Дата</t>
  </si>
  <si>
    <t>Вид работ</t>
  </si>
  <si>
    <t>Ст-ть работ</t>
  </si>
  <si>
    <t>ИТОГО:</t>
  </si>
  <si>
    <t>Электромонтажные работы</t>
  </si>
  <si>
    <t>Ул. Гоголя, д. 6 А</t>
  </si>
  <si>
    <t xml:space="preserve">В управлении ООО «УК Старый Город» -  с 01.05.2014 года </t>
  </si>
  <si>
    <t>Вывоз КГМ</t>
  </si>
  <si>
    <t>Дератизация</t>
  </si>
  <si>
    <t>осмотр э/сетей по заявке, ремонтные работы</t>
  </si>
  <si>
    <t>осмотр систем водоснабжения, водоотведения на предмет утечки, ремонтные работы</t>
  </si>
  <si>
    <t>осмотр э/сетей, смена светильников в МОП</t>
  </si>
  <si>
    <t>осмотр э/сетей</t>
  </si>
  <si>
    <t>осмотр э/сетей, смена ламп</t>
  </si>
  <si>
    <t>очистка канализации</t>
  </si>
  <si>
    <t>частичный ремонт кровли, автовышка</t>
  </si>
  <si>
    <t>Персонифицированный учет МКД  за  2016 г.</t>
  </si>
  <si>
    <t xml:space="preserve">Остаток на 01.01.2016 г. </t>
  </si>
  <si>
    <t>Задолженность на 01.01.2016 г.</t>
  </si>
  <si>
    <t>Задолженность на 01.01.2016</t>
  </si>
  <si>
    <t>Задолженность на 31.12.2016г</t>
  </si>
  <si>
    <t>упр</t>
  </si>
  <si>
    <t>площадь</t>
  </si>
  <si>
    <t>Сальдо на 31.12.2016 г.</t>
  </si>
  <si>
    <t>Задолженность населения на 31.12.2016 г.</t>
  </si>
  <si>
    <t>Персонифицированный учет МКД  за  2017 г.</t>
  </si>
  <si>
    <t xml:space="preserve">Остаток на 01.01.2017 г. </t>
  </si>
  <si>
    <t>Задолженность на 01.01.2017 г.</t>
  </si>
  <si>
    <t>Задолженность на 01.01.2017</t>
  </si>
  <si>
    <t>Задолженность на 31.12.2017г</t>
  </si>
  <si>
    <t>Сальдо на 31.12.2017 г.</t>
  </si>
  <si>
    <t>Задолженность населения на 31.12.2017 г.</t>
  </si>
  <si>
    <t>Автогидроподъемники</t>
  </si>
  <si>
    <t>Аварийные работы. Нет света</t>
  </si>
  <si>
    <t>Аварийные работы</t>
  </si>
  <si>
    <t>покос не входит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</si>
</sst>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CCCC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CCCCFF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4" fontId="1" fillId="2" borderId="0" xfId="0" applyNumberFormat="1" applyFont="1" applyFill="1" applyBorder="1" applyAlignment="1">
      <alignment vertical="center"/>
    </xf>
    <xf numFmtId="4" fontId="2" fillId="2" borderId="0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4" fontId="2" fillId="2" borderId="6" xfId="0" applyNumberFormat="1" applyFont="1" applyFill="1" applyBorder="1" applyAlignment="1">
      <alignment horizontal="center" vertical="center"/>
    </xf>
    <xf numFmtId="4" fontId="2" fillId="2" borderId="5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4" fontId="1" fillId="2" borderId="5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14" fontId="4" fillId="5" borderId="1" xfId="0" applyNumberFormat="1" applyFont="1" applyFill="1" applyBorder="1" applyAlignment="1">
      <alignment horizontal="center" vertical="center"/>
    </xf>
    <xf numFmtId="4" fontId="4" fillId="5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4" fontId="2" fillId="2" borderId="3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14" fontId="5" fillId="2" borderId="12" xfId="0" applyNumberFormat="1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14" fontId="2" fillId="2" borderId="12" xfId="0" applyNumberFormat="1" applyFont="1" applyFill="1" applyBorder="1" applyAlignment="1">
      <alignment horizontal="center" vertical="center"/>
    </xf>
    <xf numFmtId="4" fontId="2" fillId="3" borderId="12" xfId="0" applyNumberFormat="1" applyFont="1" applyFill="1" applyBorder="1" applyAlignment="1">
      <alignment horizontal="center" vertical="center"/>
    </xf>
    <xf numFmtId="4" fontId="1" fillId="2" borderId="12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5" fillId="7" borderId="1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horizontal="left" vertical="center"/>
    </xf>
    <xf numFmtId="0" fontId="2" fillId="3" borderId="13" xfId="0" applyFont="1" applyFill="1" applyBorder="1" applyAlignment="1">
      <alignment horizontal="left" vertical="center" wrapText="1"/>
    </xf>
    <xf numFmtId="0" fontId="2" fillId="3" borderId="14" xfId="0" applyFont="1" applyFill="1" applyBorder="1" applyAlignment="1">
      <alignment horizontal="left" vertical="center" wrapText="1"/>
    </xf>
    <xf numFmtId="0" fontId="2" fillId="3" borderId="15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left" vertical="center" wrapText="1"/>
    </xf>
    <xf numFmtId="0" fontId="4" fillId="5" borderId="8" xfId="0" applyFont="1" applyFill="1" applyBorder="1" applyAlignment="1">
      <alignment horizontal="left" vertical="center" wrapText="1"/>
    </xf>
    <xf numFmtId="0" fontId="4" fillId="5" borderId="9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6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PC\Documents\&#1057;&#1090;&#1072;&#1088;&#1099;&#1081;%20&#1075;&#1086;&#1088;&#1086;&#1076;\&#1055;&#1077;&#1088;&#1089;&#1091;&#1095;&#1077;&#1090;%202015%20&#1075;&#1086;&#1076;\&#1057;&#1090;&#1072;&#1088;&#1099;&#1081;%20&#1075;&#1086;&#1088;&#1086;&#1076;\+++&#1043;&#1086;&#1075;&#1086;&#1083;&#1103;%206%20&#104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"/>
      <sheetName val="2014"/>
    </sheetNames>
    <sheetDataSet>
      <sheetData sheetId="0" refreshError="1"/>
      <sheetData sheetId="1" refreshError="1">
        <row r="27">
          <cell r="B27">
            <v>9498.57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abSelected="1" topLeftCell="A7" workbookViewId="0">
      <selection activeCell="I17" sqref="I17"/>
    </sheetView>
  </sheetViews>
  <sheetFormatPr defaultRowHeight="15.75" outlineLevelRow="1" x14ac:dyDescent="0.25"/>
  <cols>
    <col min="1" max="1" width="4.42578125" style="1" customWidth="1"/>
    <col min="2" max="2" width="17" style="2" customWidth="1"/>
    <col min="3" max="3" width="15.5703125" style="2" customWidth="1"/>
    <col min="4" max="4" width="13.5703125" style="2" customWidth="1"/>
    <col min="5" max="5" width="14" style="2" customWidth="1"/>
    <col min="6" max="6" width="18.140625" style="2" customWidth="1"/>
  </cols>
  <sheetData>
    <row r="1" spans="1:10" x14ac:dyDescent="0.25">
      <c r="A1" s="59" t="s">
        <v>57</v>
      </c>
      <c r="B1" s="59"/>
      <c r="C1" s="59"/>
      <c r="D1" s="59"/>
      <c r="E1" s="59"/>
      <c r="F1" s="59"/>
    </row>
    <row r="2" spans="1:10" x14ac:dyDescent="0.25">
      <c r="A2" s="59" t="s">
        <v>37</v>
      </c>
      <c r="B2" s="59"/>
      <c r="C2" s="59"/>
      <c r="D2" s="59"/>
      <c r="E2" s="59"/>
      <c r="F2" s="59"/>
    </row>
    <row r="4" spans="1:10" ht="15.75" hidden="1" customHeight="1" outlineLevel="1" x14ac:dyDescent="0.25">
      <c r="A4" s="3" t="s">
        <v>38</v>
      </c>
      <c r="C4" s="3"/>
      <c r="D4" s="3"/>
      <c r="E4" s="3"/>
      <c r="F4" s="3"/>
    </row>
    <row r="5" spans="1:10" ht="21" hidden="1" customHeight="1" outlineLevel="1" x14ac:dyDescent="0.25">
      <c r="A5" s="3" t="s">
        <v>1</v>
      </c>
      <c r="C5" s="3"/>
      <c r="D5" s="3">
        <v>333.1</v>
      </c>
      <c r="E5" s="3" t="s">
        <v>2</v>
      </c>
      <c r="F5" s="3"/>
    </row>
    <row r="6" spans="1:10" collapsed="1" x14ac:dyDescent="0.25"/>
    <row r="7" spans="1:10" x14ac:dyDescent="0.25">
      <c r="A7" s="4" t="s">
        <v>58</v>
      </c>
      <c r="C7" s="4"/>
      <c r="D7" s="5">
        <f>'2016'!F32</f>
        <v>8488.8699999999953</v>
      </c>
      <c r="E7" s="4" t="s">
        <v>4</v>
      </c>
      <c r="F7" s="4"/>
    </row>
    <row r="8" spans="1:10" x14ac:dyDescent="0.25">
      <c r="A8" s="4" t="s">
        <v>59</v>
      </c>
      <c r="C8" s="3"/>
      <c r="D8" s="6">
        <f>C15</f>
        <v>-12363.24</v>
      </c>
      <c r="E8" s="3" t="s">
        <v>6</v>
      </c>
      <c r="F8" s="3"/>
    </row>
    <row r="9" spans="1:10" x14ac:dyDescent="0.25">
      <c r="B9" s="3"/>
      <c r="C9" s="3"/>
      <c r="D9" s="3"/>
      <c r="E9" s="3"/>
      <c r="F9" s="7" t="s">
        <v>7</v>
      </c>
    </row>
    <row r="10" spans="1:10" ht="47.25" x14ac:dyDescent="0.25">
      <c r="A10" s="8" t="s">
        <v>8</v>
      </c>
      <c r="B10" s="9" t="s">
        <v>9</v>
      </c>
      <c r="C10" s="10" t="s">
        <v>60</v>
      </c>
      <c r="D10" s="10" t="s">
        <v>11</v>
      </c>
      <c r="E10" s="10" t="s">
        <v>12</v>
      </c>
      <c r="F10" s="10" t="s">
        <v>61</v>
      </c>
    </row>
    <row r="11" spans="1:10" ht="31.5" x14ac:dyDescent="0.25">
      <c r="A11" s="8">
        <v>1</v>
      </c>
      <c r="B11" s="11" t="s">
        <v>14</v>
      </c>
      <c r="C11" s="28">
        <v>-9689</v>
      </c>
      <c r="D11" s="12">
        <v>39972</v>
      </c>
      <c r="E11" s="12">
        <v>34375</v>
      </c>
      <c r="F11" s="12">
        <f>C11-D11+E11</f>
        <v>-15286</v>
      </c>
    </row>
    <row r="12" spans="1:10" x14ac:dyDescent="0.25">
      <c r="A12" s="8">
        <v>2</v>
      </c>
      <c r="B12" s="11" t="s">
        <v>15</v>
      </c>
      <c r="C12" s="28">
        <v>-2422.25</v>
      </c>
      <c r="D12" s="12">
        <v>9993</v>
      </c>
      <c r="E12" s="12">
        <v>8593.75</v>
      </c>
      <c r="F12" s="12">
        <f>C12-D12+E12</f>
        <v>-3821.5</v>
      </c>
    </row>
    <row r="13" spans="1:10" ht="31.5" x14ac:dyDescent="0.25">
      <c r="A13" s="8">
        <v>3</v>
      </c>
      <c r="B13" s="11" t="s">
        <v>16</v>
      </c>
      <c r="C13" s="28">
        <v>-251.9899999999999</v>
      </c>
      <c r="D13" s="12">
        <v>1488.99</v>
      </c>
      <c r="E13" s="12">
        <v>1145.82</v>
      </c>
      <c r="F13" s="12">
        <f>C13-D13+E13</f>
        <v>-595.16000000000008</v>
      </c>
    </row>
    <row r="14" spans="1:10" ht="31.5" x14ac:dyDescent="0.25">
      <c r="A14" s="8">
        <v>4</v>
      </c>
      <c r="B14" s="11" t="s">
        <v>17</v>
      </c>
      <c r="C14" s="28">
        <v>0</v>
      </c>
      <c r="D14" s="12">
        <v>0</v>
      </c>
      <c r="E14" s="12">
        <v>0</v>
      </c>
      <c r="F14" s="12">
        <f>C14-D14+E14</f>
        <v>0</v>
      </c>
      <c r="H14" t="s">
        <v>53</v>
      </c>
      <c r="I14">
        <v>4</v>
      </c>
      <c r="J14">
        <f>I14*H20*12</f>
        <v>15988.800000000001</v>
      </c>
    </row>
    <row r="15" spans="1:10" x14ac:dyDescent="0.25">
      <c r="A15" s="8"/>
      <c r="B15" s="11" t="s">
        <v>18</v>
      </c>
      <c r="C15" s="13">
        <f>SUM(C11:C14)</f>
        <v>-12363.24</v>
      </c>
      <c r="D15" s="13">
        <f>SUM(D11:D14)</f>
        <v>51453.99</v>
      </c>
      <c r="E15" s="13">
        <f>SUM(E11:E14)</f>
        <v>44114.57</v>
      </c>
      <c r="F15" s="13">
        <f>SUM(F11:F14)</f>
        <v>-19702.66</v>
      </c>
    </row>
    <row r="17" spans="1:9" x14ac:dyDescent="0.25">
      <c r="A17" s="59" t="s">
        <v>19</v>
      </c>
      <c r="B17" s="59"/>
      <c r="C17" s="59"/>
      <c r="D17" s="59"/>
      <c r="E17" s="59"/>
      <c r="F17" s="59"/>
      <c r="I17" s="91" t="s">
        <v>67</v>
      </c>
    </row>
    <row r="18" spans="1:9" x14ac:dyDescent="0.25">
      <c r="A18" s="39"/>
      <c r="B18" s="39"/>
      <c r="C18" s="39"/>
      <c r="D18" s="39"/>
      <c r="E18" s="39"/>
      <c r="F18" s="39"/>
    </row>
    <row r="19" spans="1:9" ht="31.5" x14ac:dyDescent="0.25">
      <c r="A19" s="10" t="s">
        <v>20</v>
      </c>
      <c r="B19" s="60" t="s">
        <v>21</v>
      </c>
      <c r="C19" s="60"/>
      <c r="D19" s="60"/>
      <c r="E19" s="60"/>
      <c r="F19" s="14" t="s">
        <v>22</v>
      </c>
      <c r="H19" t="s">
        <v>54</v>
      </c>
    </row>
    <row r="20" spans="1:9" x14ac:dyDescent="0.25">
      <c r="A20" s="15">
        <v>1</v>
      </c>
      <c r="B20" s="61" t="s">
        <v>23</v>
      </c>
      <c r="C20" s="61"/>
      <c r="D20" s="61"/>
      <c r="E20" s="62"/>
      <c r="F20" s="41">
        <f>J14</f>
        <v>15988.800000000001</v>
      </c>
      <c r="H20">
        <v>333.1</v>
      </c>
    </row>
    <row r="21" spans="1:9" ht="15.75" customHeight="1" x14ac:dyDescent="0.25">
      <c r="A21" s="17">
        <v>2</v>
      </c>
      <c r="B21" s="56" t="s">
        <v>16</v>
      </c>
      <c r="C21" s="56"/>
      <c r="D21" s="56"/>
      <c r="E21" s="57"/>
      <c r="F21" s="41">
        <f>D13</f>
        <v>1488.99</v>
      </c>
    </row>
    <row r="22" spans="1:9" ht="15.75" customHeight="1" x14ac:dyDescent="0.25">
      <c r="A22" s="17">
        <v>3</v>
      </c>
      <c r="B22" s="56" t="s">
        <v>39</v>
      </c>
      <c r="C22" s="56"/>
      <c r="D22" s="56"/>
      <c r="E22" s="57"/>
      <c r="F22" s="41">
        <v>0</v>
      </c>
    </row>
    <row r="23" spans="1:9" ht="15.75" customHeight="1" x14ac:dyDescent="0.25">
      <c r="A23" s="17">
        <v>4</v>
      </c>
      <c r="B23" s="56" t="s">
        <v>24</v>
      </c>
      <c r="C23" s="56"/>
      <c r="D23" s="56"/>
      <c r="E23" s="57"/>
      <c r="F23" s="41">
        <f>F24+F25+F26</f>
        <v>849</v>
      </c>
    </row>
    <row r="24" spans="1:9" ht="15.75" customHeight="1" x14ac:dyDescent="0.25">
      <c r="A24" s="17" t="s">
        <v>25</v>
      </c>
      <c r="B24" s="56" t="s">
        <v>26</v>
      </c>
      <c r="C24" s="56"/>
      <c r="D24" s="56"/>
      <c r="E24" s="56"/>
      <c r="F24" s="40">
        <v>0</v>
      </c>
    </row>
    <row r="25" spans="1:9" ht="15.75" customHeight="1" x14ac:dyDescent="0.25">
      <c r="A25" s="17" t="s">
        <v>25</v>
      </c>
      <c r="B25" s="56" t="s">
        <v>36</v>
      </c>
      <c r="C25" s="56"/>
      <c r="D25" s="56"/>
      <c r="E25" s="56"/>
      <c r="F25" s="19">
        <v>0</v>
      </c>
    </row>
    <row r="26" spans="1:9" ht="15.75" customHeight="1" x14ac:dyDescent="0.25">
      <c r="A26" s="17" t="s">
        <v>25</v>
      </c>
      <c r="B26" s="56" t="s">
        <v>27</v>
      </c>
      <c r="C26" s="56"/>
      <c r="D26" s="56"/>
      <c r="E26" s="56"/>
      <c r="F26" s="19">
        <f>F37</f>
        <v>849</v>
      </c>
    </row>
    <row r="27" spans="1:9" ht="15.75" customHeight="1" x14ac:dyDescent="0.25">
      <c r="A27" s="17">
        <v>5</v>
      </c>
      <c r="B27" s="63" t="s">
        <v>66</v>
      </c>
      <c r="C27" s="64"/>
      <c r="D27" s="64"/>
      <c r="E27" s="65"/>
      <c r="F27" s="19">
        <f>F38+F39</f>
        <v>2012</v>
      </c>
    </row>
    <row r="28" spans="1:9" ht="15.75" customHeight="1" x14ac:dyDescent="0.25">
      <c r="A28" s="17">
        <v>6</v>
      </c>
      <c r="B28" s="63" t="s">
        <v>17</v>
      </c>
      <c r="C28" s="64"/>
      <c r="D28" s="64"/>
      <c r="E28" s="65"/>
      <c r="F28" s="19">
        <v>0</v>
      </c>
    </row>
    <row r="29" spans="1:9" ht="15.75" customHeight="1" x14ac:dyDescent="0.25">
      <c r="A29" s="17">
        <v>7</v>
      </c>
      <c r="B29" s="66" t="s">
        <v>28</v>
      </c>
      <c r="C29" s="66"/>
      <c r="D29" s="66"/>
      <c r="E29" s="66"/>
      <c r="F29" s="19">
        <f>D12</f>
        <v>9993</v>
      </c>
    </row>
    <row r="30" spans="1:9" ht="15.75" customHeight="1" x14ac:dyDescent="0.25">
      <c r="A30" s="20"/>
      <c r="B30" s="67" t="s">
        <v>29</v>
      </c>
      <c r="C30" s="67"/>
      <c r="D30" s="67"/>
      <c r="E30" s="67"/>
      <c r="F30" s="21">
        <f>F20+F21+F22+F23+F29+F28+F27</f>
        <v>30331.79</v>
      </c>
    </row>
    <row r="31" spans="1:9" ht="15.75" customHeight="1" x14ac:dyDescent="0.25"/>
    <row r="32" spans="1:9" x14ac:dyDescent="0.25">
      <c r="A32" s="68" t="s">
        <v>62</v>
      </c>
      <c r="B32" s="68"/>
      <c r="C32" s="68"/>
      <c r="D32" s="68"/>
      <c r="E32" s="68"/>
      <c r="F32" s="19">
        <f>D7+D15-F30</f>
        <v>29611.069999999992</v>
      </c>
    </row>
    <row r="33" spans="1:6" x14ac:dyDescent="0.25">
      <c r="A33" s="38" t="s">
        <v>63</v>
      </c>
      <c r="B33" s="38"/>
      <c r="C33" s="38"/>
      <c r="D33" s="38"/>
      <c r="E33" s="38"/>
      <c r="F33" s="19">
        <f>F15</f>
        <v>-19702.66</v>
      </c>
    </row>
    <row r="36" spans="1:6" ht="15" customHeight="1" x14ac:dyDescent="0.25">
      <c r="A36" s="42" t="s">
        <v>8</v>
      </c>
      <c r="B36" s="42" t="s">
        <v>32</v>
      </c>
      <c r="C36" s="69" t="s">
        <v>33</v>
      </c>
      <c r="D36" s="70"/>
      <c r="E36" s="71"/>
      <c r="F36" s="42" t="s">
        <v>34</v>
      </c>
    </row>
    <row r="37" spans="1:6" x14ac:dyDescent="0.25">
      <c r="A37" s="43"/>
      <c r="B37" s="44">
        <v>43068</v>
      </c>
      <c r="C37" s="45" t="s">
        <v>64</v>
      </c>
      <c r="D37" s="46"/>
      <c r="E37" s="47"/>
      <c r="F37" s="48">
        <v>849</v>
      </c>
    </row>
    <row r="38" spans="1:6" ht="15" customHeight="1" x14ac:dyDescent="0.25">
      <c r="A38" s="43"/>
      <c r="B38" s="44">
        <v>42833</v>
      </c>
      <c r="C38" s="72" t="s">
        <v>65</v>
      </c>
      <c r="D38" s="73"/>
      <c r="E38" s="74"/>
      <c r="F38" s="55">
        <v>828</v>
      </c>
    </row>
    <row r="39" spans="1:6" ht="15" customHeight="1" x14ac:dyDescent="0.25">
      <c r="A39" s="43"/>
      <c r="B39" s="44">
        <v>43050</v>
      </c>
      <c r="C39" s="72" t="s">
        <v>65</v>
      </c>
      <c r="D39" s="73"/>
      <c r="E39" s="74"/>
      <c r="F39" s="55">
        <v>1184</v>
      </c>
    </row>
    <row r="40" spans="1:6" ht="15" customHeight="1" x14ac:dyDescent="0.25">
      <c r="A40" s="43"/>
      <c r="B40" s="43"/>
      <c r="C40" s="49"/>
      <c r="D40" s="46"/>
      <c r="E40" s="47"/>
      <c r="F40" s="43"/>
    </row>
    <row r="41" spans="1:6" ht="15" customHeight="1" x14ac:dyDescent="0.25">
      <c r="A41" s="43"/>
      <c r="B41" s="43"/>
      <c r="C41" s="49"/>
      <c r="D41" s="46"/>
      <c r="E41" s="47"/>
      <c r="F41" s="43"/>
    </row>
    <row r="42" spans="1:6" x14ac:dyDescent="0.25">
      <c r="A42" s="50"/>
      <c r="B42" s="51"/>
      <c r="C42" s="75"/>
      <c r="D42" s="76"/>
      <c r="E42" s="77"/>
      <c r="F42" s="52"/>
    </row>
    <row r="43" spans="1:6" x14ac:dyDescent="0.25">
      <c r="A43" s="58" t="s">
        <v>35</v>
      </c>
      <c r="B43" s="58"/>
      <c r="C43" s="58"/>
      <c r="D43" s="58"/>
      <c r="E43" s="58"/>
      <c r="F43" s="53">
        <f>SUM(F37:F42)</f>
        <v>2861</v>
      </c>
    </row>
    <row r="44" spans="1:6" ht="15" x14ac:dyDescent="0.25">
      <c r="A44" s="54"/>
      <c r="B44" s="54"/>
      <c r="C44" s="54"/>
      <c r="D44" s="54"/>
      <c r="E44" s="54"/>
      <c r="F44" s="54"/>
    </row>
    <row r="45" spans="1:6" ht="15" x14ac:dyDescent="0.25">
      <c r="A45" s="54"/>
      <c r="B45" s="54"/>
      <c r="C45" s="54"/>
      <c r="D45" s="54"/>
      <c r="E45" s="54"/>
      <c r="F45" s="54"/>
    </row>
  </sheetData>
  <mergeCells count="21">
    <mergeCell ref="A32:E32"/>
    <mergeCell ref="C36:E36"/>
    <mergeCell ref="C38:E38"/>
    <mergeCell ref="C39:E39"/>
    <mergeCell ref="C42:E42"/>
    <mergeCell ref="B21:E21"/>
    <mergeCell ref="A43:E43"/>
    <mergeCell ref="A1:F1"/>
    <mergeCell ref="A2:F2"/>
    <mergeCell ref="A17:F17"/>
    <mergeCell ref="B19:E19"/>
    <mergeCell ref="B20:E20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opLeftCell="A24" workbookViewId="0">
      <selection activeCell="H24" sqref="H24"/>
    </sheetView>
  </sheetViews>
  <sheetFormatPr defaultRowHeight="15.75" outlineLevelRow="1" x14ac:dyDescent="0.25"/>
  <cols>
    <col min="1" max="1" width="4.42578125" style="1" customWidth="1"/>
    <col min="2" max="2" width="17" style="2" customWidth="1"/>
    <col min="3" max="3" width="15.5703125" style="2" customWidth="1"/>
    <col min="4" max="4" width="13.5703125" style="2" customWidth="1"/>
    <col min="5" max="5" width="14" style="2" customWidth="1"/>
    <col min="6" max="6" width="18.140625" style="2" customWidth="1"/>
  </cols>
  <sheetData>
    <row r="1" spans="1:10" x14ac:dyDescent="0.25">
      <c r="A1" s="59" t="s">
        <v>48</v>
      </c>
      <c r="B1" s="59"/>
      <c r="C1" s="59"/>
      <c r="D1" s="59"/>
      <c r="E1" s="59"/>
      <c r="F1" s="59"/>
    </row>
    <row r="2" spans="1:10" x14ac:dyDescent="0.25">
      <c r="A2" s="59" t="s">
        <v>37</v>
      </c>
      <c r="B2" s="59"/>
      <c r="C2" s="59"/>
      <c r="D2" s="59"/>
      <c r="E2" s="59"/>
      <c r="F2" s="59"/>
    </row>
    <row r="4" spans="1:10" ht="15.75" hidden="1" customHeight="1" outlineLevel="1" x14ac:dyDescent="0.25">
      <c r="A4" s="3" t="s">
        <v>38</v>
      </c>
      <c r="C4" s="3"/>
      <c r="D4" s="3"/>
      <c r="E4" s="3"/>
      <c r="F4" s="3"/>
    </row>
    <row r="5" spans="1:10" ht="21" hidden="1" customHeight="1" outlineLevel="1" x14ac:dyDescent="0.25">
      <c r="A5" s="3" t="s">
        <v>1</v>
      </c>
      <c r="C5" s="3"/>
      <c r="D5" s="3">
        <v>333.1</v>
      </c>
      <c r="E5" s="3" t="s">
        <v>2</v>
      </c>
      <c r="F5" s="3"/>
    </row>
    <row r="6" spans="1:10" collapsed="1" x14ac:dyDescent="0.25"/>
    <row r="7" spans="1:10" x14ac:dyDescent="0.25">
      <c r="A7" s="4" t="s">
        <v>49</v>
      </c>
      <c r="C7" s="4"/>
      <c r="D7" s="5">
        <f>'2015'!F32</f>
        <v>-15494.330000000002</v>
      </c>
      <c r="E7" s="4" t="s">
        <v>6</v>
      </c>
      <c r="F7" s="4"/>
    </row>
    <row r="8" spans="1:10" x14ac:dyDescent="0.25">
      <c r="A8" s="4" t="s">
        <v>50</v>
      </c>
      <c r="C8" s="3"/>
      <c r="D8" s="6">
        <f>C15</f>
        <v>-10414.99</v>
      </c>
      <c r="E8" s="3" t="s">
        <v>6</v>
      </c>
      <c r="F8" s="3"/>
    </row>
    <row r="9" spans="1:10" x14ac:dyDescent="0.25">
      <c r="B9" s="3"/>
      <c r="C9" s="3"/>
      <c r="D9" s="3"/>
      <c r="E9" s="3"/>
      <c r="F9" s="7" t="s">
        <v>7</v>
      </c>
    </row>
    <row r="10" spans="1:10" ht="47.25" x14ac:dyDescent="0.25">
      <c r="A10" s="8" t="s">
        <v>8</v>
      </c>
      <c r="B10" s="9" t="s">
        <v>9</v>
      </c>
      <c r="C10" s="10" t="s">
        <v>51</v>
      </c>
      <c r="D10" s="10" t="s">
        <v>11</v>
      </c>
      <c r="E10" s="10" t="s">
        <v>12</v>
      </c>
      <c r="F10" s="10" t="s">
        <v>52</v>
      </c>
    </row>
    <row r="11" spans="1:10" ht="31.5" x14ac:dyDescent="0.25">
      <c r="A11" s="8">
        <v>1</v>
      </c>
      <c r="B11" s="11" t="s">
        <v>14</v>
      </c>
      <c r="C11" s="28">
        <v>-8402</v>
      </c>
      <c r="D11" s="12">
        <v>39972</v>
      </c>
      <c r="E11" s="12">
        <v>38685</v>
      </c>
      <c r="F11" s="12">
        <f>C11-D11+E11</f>
        <v>-9689</v>
      </c>
    </row>
    <row r="12" spans="1:10" x14ac:dyDescent="0.25">
      <c r="A12" s="8">
        <v>2</v>
      </c>
      <c r="B12" s="11" t="s">
        <v>15</v>
      </c>
      <c r="C12" s="28">
        <v>-1794.5</v>
      </c>
      <c r="D12" s="12">
        <v>9993</v>
      </c>
      <c r="E12" s="12">
        <v>9365.25</v>
      </c>
      <c r="F12" s="12">
        <f>C12-D12+E12</f>
        <v>-2422.25</v>
      </c>
    </row>
    <row r="13" spans="1:10" ht="31.5" x14ac:dyDescent="0.25">
      <c r="A13" s="8">
        <v>3</v>
      </c>
      <c r="B13" s="11" t="s">
        <v>16</v>
      </c>
      <c r="C13" s="28">
        <v>-218.4899999999999</v>
      </c>
      <c r="D13" s="12">
        <v>1039.32</v>
      </c>
      <c r="E13" s="12">
        <v>1005.82</v>
      </c>
      <c r="F13" s="12">
        <f>C13-D13+E13</f>
        <v>-251.9899999999999</v>
      </c>
    </row>
    <row r="14" spans="1:10" ht="31.5" x14ac:dyDescent="0.25">
      <c r="A14" s="8">
        <v>4</v>
      </c>
      <c r="B14" s="11" t="s">
        <v>17</v>
      </c>
      <c r="C14" s="28">
        <v>0</v>
      </c>
      <c r="D14" s="12">
        <v>0</v>
      </c>
      <c r="E14" s="12">
        <v>0</v>
      </c>
      <c r="F14" s="12">
        <f>C14-D14+E14</f>
        <v>0</v>
      </c>
      <c r="H14" t="s">
        <v>53</v>
      </c>
      <c r="I14">
        <v>4</v>
      </c>
      <c r="J14">
        <f>I14*H20*12</f>
        <v>15988.800000000001</v>
      </c>
    </row>
    <row r="15" spans="1:10" x14ac:dyDescent="0.25">
      <c r="A15" s="8"/>
      <c r="B15" s="11" t="s">
        <v>18</v>
      </c>
      <c r="C15" s="13">
        <f>SUM(C11:C14)</f>
        <v>-10414.99</v>
      </c>
      <c r="D15" s="13">
        <f>SUM(D11:D14)</f>
        <v>51004.32</v>
      </c>
      <c r="E15" s="13">
        <f>SUM(E11:E14)</f>
        <v>49056.07</v>
      </c>
      <c r="F15" s="13">
        <f>SUM(F11:F14)</f>
        <v>-12363.24</v>
      </c>
    </row>
    <row r="17" spans="1:8" x14ac:dyDescent="0.25">
      <c r="A17" s="59" t="s">
        <v>19</v>
      </c>
      <c r="B17" s="59"/>
      <c r="C17" s="59"/>
      <c r="D17" s="59"/>
      <c r="E17" s="59"/>
      <c r="F17" s="59"/>
    </row>
    <row r="18" spans="1:8" x14ac:dyDescent="0.25">
      <c r="A18" s="36"/>
      <c r="B18" s="36"/>
      <c r="C18" s="36"/>
      <c r="D18" s="36"/>
      <c r="E18" s="36"/>
      <c r="F18" s="36"/>
    </row>
    <row r="19" spans="1:8" ht="31.5" x14ac:dyDescent="0.25">
      <c r="A19" s="10" t="s">
        <v>20</v>
      </c>
      <c r="B19" s="60" t="s">
        <v>21</v>
      </c>
      <c r="C19" s="60"/>
      <c r="D19" s="60"/>
      <c r="E19" s="60"/>
      <c r="F19" s="14" t="s">
        <v>22</v>
      </c>
      <c r="H19" t="s">
        <v>54</v>
      </c>
    </row>
    <row r="20" spans="1:8" x14ac:dyDescent="0.25">
      <c r="A20" s="15">
        <v>1</v>
      </c>
      <c r="B20" s="61" t="s">
        <v>23</v>
      </c>
      <c r="C20" s="61"/>
      <c r="D20" s="61"/>
      <c r="E20" s="62"/>
      <c r="F20" s="41">
        <v>15988.800000000001</v>
      </c>
      <c r="H20">
        <v>333.1</v>
      </c>
    </row>
    <row r="21" spans="1:8" ht="15.75" customHeight="1" x14ac:dyDescent="0.25">
      <c r="A21" s="17">
        <v>2</v>
      </c>
      <c r="B21" s="56" t="s">
        <v>16</v>
      </c>
      <c r="C21" s="56"/>
      <c r="D21" s="56"/>
      <c r="E21" s="57"/>
      <c r="F21" s="41">
        <f>D13</f>
        <v>1039.32</v>
      </c>
    </row>
    <row r="22" spans="1:8" ht="15.75" customHeight="1" x14ac:dyDescent="0.25">
      <c r="A22" s="17">
        <v>3</v>
      </c>
      <c r="B22" s="56" t="s">
        <v>39</v>
      </c>
      <c r="C22" s="56"/>
      <c r="D22" s="56"/>
      <c r="E22" s="57"/>
      <c r="F22" s="41">
        <v>0</v>
      </c>
    </row>
    <row r="23" spans="1:8" ht="15.75" customHeight="1" x14ac:dyDescent="0.25">
      <c r="A23" s="17">
        <v>4</v>
      </c>
      <c r="B23" s="56" t="s">
        <v>24</v>
      </c>
      <c r="C23" s="56"/>
      <c r="D23" s="56"/>
      <c r="E23" s="57"/>
      <c r="F23" s="41">
        <f>F24+F25+F26</f>
        <v>0</v>
      </c>
    </row>
    <row r="24" spans="1:8" ht="15.75" customHeight="1" x14ac:dyDescent="0.25">
      <c r="A24" s="17" t="s">
        <v>25</v>
      </c>
      <c r="B24" s="56" t="s">
        <v>26</v>
      </c>
      <c r="C24" s="56"/>
      <c r="D24" s="56"/>
      <c r="E24" s="56"/>
      <c r="F24" s="40">
        <v>0</v>
      </c>
    </row>
    <row r="25" spans="1:8" ht="15.75" customHeight="1" x14ac:dyDescent="0.25">
      <c r="A25" s="17" t="s">
        <v>25</v>
      </c>
      <c r="B25" s="56" t="s">
        <v>36</v>
      </c>
      <c r="C25" s="56"/>
      <c r="D25" s="56"/>
      <c r="E25" s="56"/>
      <c r="F25" s="19">
        <v>0</v>
      </c>
    </row>
    <row r="26" spans="1:8" ht="15.75" customHeight="1" x14ac:dyDescent="0.25">
      <c r="A26" s="17" t="s">
        <v>25</v>
      </c>
      <c r="B26" s="56" t="s">
        <v>27</v>
      </c>
      <c r="C26" s="56"/>
      <c r="D26" s="56"/>
      <c r="E26" s="56"/>
      <c r="F26" s="19">
        <v>0</v>
      </c>
    </row>
    <row r="27" spans="1:8" ht="15.75" customHeight="1" x14ac:dyDescent="0.25">
      <c r="A27" s="17">
        <v>5</v>
      </c>
      <c r="B27" s="63" t="s">
        <v>40</v>
      </c>
      <c r="C27" s="64"/>
      <c r="D27" s="64"/>
      <c r="E27" s="65"/>
      <c r="F27" s="19">
        <v>0</v>
      </c>
    </row>
    <row r="28" spans="1:8" ht="15.75" customHeight="1" x14ac:dyDescent="0.25">
      <c r="A28" s="17">
        <v>6</v>
      </c>
      <c r="B28" s="63" t="s">
        <v>17</v>
      </c>
      <c r="C28" s="64"/>
      <c r="D28" s="64"/>
      <c r="E28" s="65"/>
      <c r="F28" s="19">
        <v>0</v>
      </c>
    </row>
    <row r="29" spans="1:8" ht="15.75" customHeight="1" x14ac:dyDescent="0.25">
      <c r="A29" s="17">
        <v>7</v>
      </c>
      <c r="B29" s="66" t="s">
        <v>28</v>
      </c>
      <c r="C29" s="66"/>
      <c r="D29" s="66"/>
      <c r="E29" s="66"/>
      <c r="F29" s="19">
        <f>D12</f>
        <v>9993</v>
      </c>
    </row>
    <row r="30" spans="1:8" ht="15.75" customHeight="1" x14ac:dyDescent="0.25">
      <c r="A30" s="20"/>
      <c r="B30" s="67" t="s">
        <v>29</v>
      </c>
      <c r="C30" s="67"/>
      <c r="D30" s="67"/>
      <c r="E30" s="67"/>
      <c r="F30" s="21">
        <f>F20+F21+F22+F23+F29+F28+F27</f>
        <v>27021.120000000003</v>
      </c>
    </row>
    <row r="31" spans="1:8" ht="15.75" customHeight="1" x14ac:dyDescent="0.25"/>
    <row r="32" spans="1:8" x14ac:dyDescent="0.25">
      <c r="A32" s="68" t="s">
        <v>55</v>
      </c>
      <c r="B32" s="68"/>
      <c r="C32" s="68"/>
      <c r="D32" s="68"/>
      <c r="E32" s="68"/>
      <c r="F32" s="19">
        <f>D7+D15-F30</f>
        <v>8488.8699999999953</v>
      </c>
    </row>
    <row r="33" spans="1:6" x14ac:dyDescent="0.25">
      <c r="A33" s="37" t="s">
        <v>56</v>
      </c>
      <c r="B33" s="37"/>
      <c r="C33" s="37"/>
      <c r="D33" s="37"/>
      <c r="E33" s="37"/>
      <c r="F33" s="19">
        <f>F15</f>
        <v>-12363.24</v>
      </c>
    </row>
    <row r="36" spans="1:6" ht="15" customHeight="1" x14ac:dyDescent="0.25">
      <c r="A36" s="23" t="s">
        <v>8</v>
      </c>
      <c r="B36" s="23" t="s">
        <v>32</v>
      </c>
      <c r="C36" s="88" t="s">
        <v>33</v>
      </c>
      <c r="D36" s="89"/>
      <c r="E36" s="90"/>
      <c r="F36" s="23" t="s">
        <v>34</v>
      </c>
    </row>
    <row r="37" spans="1:6" ht="15" x14ac:dyDescent="0.25">
      <c r="A37" s="31">
        <v>1</v>
      </c>
      <c r="B37" s="32"/>
      <c r="C37" s="79"/>
      <c r="D37" s="80"/>
      <c r="E37" s="81"/>
      <c r="F37" s="33"/>
    </row>
    <row r="38" spans="1:6" ht="15" customHeight="1" x14ac:dyDescent="0.25">
      <c r="A38" s="31">
        <v>2</v>
      </c>
      <c r="B38" s="32"/>
      <c r="C38" s="79"/>
      <c r="D38" s="80"/>
      <c r="E38" s="81"/>
      <c r="F38" s="33"/>
    </row>
    <row r="39" spans="1:6" ht="15" customHeight="1" x14ac:dyDescent="0.25">
      <c r="A39" s="31">
        <v>3</v>
      </c>
      <c r="B39" s="32"/>
      <c r="C39" s="79"/>
      <c r="D39" s="80"/>
      <c r="E39" s="81"/>
      <c r="F39" s="33"/>
    </row>
    <row r="40" spans="1:6" ht="15" customHeight="1" x14ac:dyDescent="0.25">
      <c r="A40" s="24">
        <v>4</v>
      </c>
      <c r="B40" s="26"/>
      <c r="C40" s="82"/>
      <c r="D40" s="83"/>
      <c r="E40" s="84"/>
      <c r="F40" s="30"/>
    </row>
    <row r="41" spans="1:6" ht="15" customHeight="1" x14ac:dyDescent="0.25">
      <c r="A41" s="24">
        <v>5</v>
      </c>
      <c r="B41" s="26"/>
      <c r="C41" s="82"/>
      <c r="D41" s="83"/>
      <c r="E41" s="84"/>
      <c r="F41" s="30"/>
    </row>
    <row r="42" spans="1:6" ht="15" x14ac:dyDescent="0.25">
      <c r="A42" s="24">
        <v>6</v>
      </c>
      <c r="B42" s="26"/>
      <c r="C42" s="85"/>
      <c r="D42" s="86"/>
      <c r="E42" s="87"/>
      <c r="F42" s="25"/>
    </row>
    <row r="43" spans="1:6" ht="15" x14ac:dyDescent="0.25">
      <c r="A43" s="24">
        <v>7</v>
      </c>
      <c r="B43" s="26"/>
      <c r="C43" s="85"/>
      <c r="D43" s="86"/>
      <c r="E43" s="87"/>
      <c r="F43" s="25"/>
    </row>
    <row r="44" spans="1:6" x14ac:dyDescent="0.25">
      <c r="A44" s="78" t="s">
        <v>35</v>
      </c>
      <c r="B44" s="78"/>
      <c r="C44" s="78"/>
      <c r="D44" s="78"/>
      <c r="E44" s="78"/>
      <c r="F44" s="27">
        <f>SUM(F37:F43)</f>
        <v>0</v>
      </c>
    </row>
  </sheetData>
  <mergeCells count="25">
    <mergeCell ref="B21:E21"/>
    <mergeCell ref="A1:F1"/>
    <mergeCell ref="A2:F2"/>
    <mergeCell ref="A17:F17"/>
    <mergeCell ref="B19:E19"/>
    <mergeCell ref="B20:E20"/>
    <mergeCell ref="C37:E37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A32:E32"/>
    <mergeCell ref="C36:E36"/>
    <mergeCell ref="A44:E44"/>
    <mergeCell ref="C38:E38"/>
    <mergeCell ref="C39:E39"/>
    <mergeCell ref="C40:E40"/>
    <mergeCell ref="C41:E41"/>
    <mergeCell ref="C42:E42"/>
    <mergeCell ref="C43:E4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view="pageBreakPreview" zoomScaleNormal="100" zoomScaleSheetLayoutView="100" workbookViewId="0">
      <selection activeCell="A7" sqref="A7:XFD7"/>
    </sheetView>
  </sheetViews>
  <sheetFormatPr defaultRowHeight="15.75" outlineLevelRow="1" x14ac:dyDescent="0.25"/>
  <cols>
    <col min="1" max="1" width="4.42578125" style="1" customWidth="1"/>
    <col min="2" max="2" width="17" style="2" customWidth="1"/>
    <col min="3" max="3" width="15.5703125" style="2" customWidth="1"/>
    <col min="4" max="4" width="13.5703125" style="2" customWidth="1"/>
    <col min="5" max="5" width="14" style="2" customWidth="1"/>
    <col min="6" max="6" width="18.140625" style="2" customWidth="1"/>
  </cols>
  <sheetData>
    <row r="1" spans="1:6" x14ac:dyDescent="0.25">
      <c r="A1" s="59" t="s">
        <v>0</v>
      </c>
      <c r="B1" s="59"/>
      <c r="C1" s="59"/>
      <c r="D1" s="59"/>
      <c r="E1" s="59"/>
      <c r="F1" s="59"/>
    </row>
    <row r="2" spans="1:6" x14ac:dyDescent="0.25">
      <c r="A2" s="59" t="s">
        <v>37</v>
      </c>
      <c r="B2" s="59"/>
      <c r="C2" s="59"/>
      <c r="D2" s="59"/>
      <c r="E2" s="59"/>
      <c r="F2" s="59"/>
    </row>
    <row r="4" spans="1:6" ht="15.75" hidden="1" customHeight="1" outlineLevel="1" x14ac:dyDescent="0.25">
      <c r="A4" s="3" t="s">
        <v>38</v>
      </c>
      <c r="C4" s="3"/>
      <c r="D4" s="3"/>
      <c r="E4" s="3"/>
      <c r="F4" s="3"/>
    </row>
    <row r="5" spans="1:6" ht="15.75" hidden="1" customHeight="1" outlineLevel="1" x14ac:dyDescent="0.25">
      <c r="A5" s="3" t="s">
        <v>1</v>
      </c>
      <c r="C5" s="3"/>
      <c r="D5" s="3">
        <v>333.1</v>
      </c>
      <c r="E5" s="3" t="s">
        <v>2</v>
      </c>
      <c r="F5" s="3"/>
    </row>
    <row r="6" spans="1:6" collapsed="1" x14ac:dyDescent="0.25"/>
    <row r="7" spans="1:6" x14ac:dyDescent="0.25">
      <c r="A7" s="4"/>
      <c r="C7" s="4"/>
      <c r="D7" s="5"/>
      <c r="E7" s="4"/>
      <c r="F7" s="4"/>
    </row>
    <row r="8" spans="1:6" x14ac:dyDescent="0.25">
      <c r="A8" s="4" t="s">
        <v>5</v>
      </c>
      <c r="C8" s="3"/>
      <c r="D8" s="6">
        <f>C15</f>
        <v>-9147.74</v>
      </c>
      <c r="E8" s="3" t="s">
        <v>6</v>
      </c>
      <c r="F8" s="3"/>
    </row>
    <row r="9" spans="1:6" x14ac:dyDescent="0.25">
      <c r="B9" s="3"/>
      <c r="C9" s="3"/>
      <c r="D9" s="3"/>
      <c r="E9" s="3"/>
      <c r="F9" s="7" t="s">
        <v>7</v>
      </c>
    </row>
    <row r="10" spans="1:6" ht="47.25" x14ac:dyDescent="0.25">
      <c r="A10" s="8" t="s">
        <v>8</v>
      </c>
      <c r="B10" s="9" t="s">
        <v>9</v>
      </c>
      <c r="C10" s="10" t="s">
        <v>10</v>
      </c>
      <c r="D10" s="10" t="s">
        <v>11</v>
      </c>
      <c r="E10" s="10" t="s">
        <v>12</v>
      </c>
      <c r="F10" s="10" t="s">
        <v>13</v>
      </c>
    </row>
    <row r="11" spans="1:6" ht="31.5" x14ac:dyDescent="0.25">
      <c r="A11" s="8">
        <v>1</v>
      </c>
      <c r="B11" s="11" t="s">
        <v>14</v>
      </c>
      <c r="C11" s="28">
        <v>-7576</v>
      </c>
      <c r="D11" s="12">
        <v>39972</v>
      </c>
      <c r="E11" s="12">
        <v>39146</v>
      </c>
      <c r="F11" s="12">
        <f>C11-D11+E11</f>
        <v>-8402</v>
      </c>
    </row>
    <row r="12" spans="1:6" x14ac:dyDescent="0.25">
      <c r="A12" s="8">
        <v>2</v>
      </c>
      <c r="B12" s="11" t="s">
        <v>15</v>
      </c>
      <c r="C12" s="28">
        <v>-1343.5</v>
      </c>
      <c r="D12" s="12">
        <v>9999.2999999999993</v>
      </c>
      <c r="E12" s="12">
        <v>9542</v>
      </c>
      <c r="F12" s="12">
        <f>C12-D12+E12</f>
        <v>-1800.7999999999993</v>
      </c>
    </row>
    <row r="13" spans="1:6" ht="31.5" x14ac:dyDescent="0.25">
      <c r="A13" s="8">
        <v>3</v>
      </c>
      <c r="B13" s="11" t="s">
        <v>16</v>
      </c>
      <c r="C13" s="28">
        <v>-197.01</v>
      </c>
      <c r="D13" s="12">
        <v>1039.32</v>
      </c>
      <c r="E13" s="12">
        <v>1017.84</v>
      </c>
      <c r="F13" s="12">
        <f>C13-D13+E13</f>
        <v>-218.4899999999999</v>
      </c>
    </row>
    <row r="14" spans="1:6" ht="31.5" x14ac:dyDescent="0.25">
      <c r="A14" s="8">
        <v>4</v>
      </c>
      <c r="B14" s="11" t="s">
        <v>17</v>
      </c>
      <c r="C14" s="28">
        <v>-31.23</v>
      </c>
      <c r="D14" s="12">
        <v>0</v>
      </c>
      <c r="E14" s="12">
        <v>31.23</v>
      </c>
      <c r="F14" s="12">
        <f>C14-D14+E14</f>
        <v>0</v>
      </c>
    </row>
    <row r="15" spans="1:6" x14ac:dyDescent="0.25">
      <c r="A15" s="8"/>
      <c r="B15" s="11" t="s">
        <v>18</v>
      </c>
      <c r="C15" s="13">
        <f>SUM(C11:C14)</f>
        <v>-9147.74</v>
      </c>
      <c r="D15" s="13">
        <f>SUM(D11:D14)</f>
        <v>51010.62</v>
      </c>
      <c r="E15" s="13">
        <f>SUM(E11:E14)</f>
        <v>49737.07</v>
      </c>
      <c r="F15" s="13">
        <f>SUM(F11:F14)</f>
        <v>-10421.289999999999</v>
      </c>
    </row>
    <row r="17" spans="1:6" x14ac:dyDescent="0.25">
      <c r="A17" s="59" t="s">
        <v>19</v>
      </c>
      <c r="B17" s="59"/>
      <c r="C17" s="59"/>
      <c r="D17" s="59"/>
      <c r="E17" s="59"/>
      <c r="F17" s="59"/>
    </row>
    <row r="18" spans="1:6" x14ac:dyDescent="0.25">
      <c r="A18" s="34"/>
      <c r="B18" s="34"/>
      <c r="C18" s="34"/>
      <c r="D18" s="34"/>
      <c r="E18" s="34"/>
      <c r="F18" s="34"/>
    </row>
    <row r="19" spans="1:6" ht="31.5" x14ac:dyDescent="0.25">
      <c r="A19" s="10" t="s">
        <v>20</v>
      </c>
      <c r="B19" s="60" t="s">
        <v>21</v>
      </c>
      <c r="C19" s="60"/>
      <c r="D19" s="60"/>
      <c r="E19" s="60"/>
      <c r="F19" s="14" t="s">
        <v>22</v>
      </c>
    </row>
    <row r="20" spans="1:6" x14ac:dyDescent="0.25">
      <c r="A20" s="15">
        <v>1</v>
      </c>
      <c r="B20" s="61" t="s">
        <v>23</v>
      </c>
      <c r="C20" s="61"/>
      <c r="D20" s="61"/>
      <c r="E20" s="61"/>
      <c r="F20" s="16">
        <v>15988.800000000001</v>
      </c>
    </row>
    <row r="21" spans="1:6" ht="15.75" customHeight="1" x14ac:dyDescent="0.25">
      <c r="A21" s="17">
        <v>2</v>
      </c>
      <c r="B21" s="56" t="s">
        <v>16</v>
      </c>
      <c r="C21" s="56"/>
      <c r="D21" s="56"/>
      <c r="E21" s="56"/>
      <c r="F21" s="18">
        <v>1039.2720000000002</v>
      </c>
    </row>
    <row r="22" spans="1:6" ht="15.75" customHeight="1" x14ac:dyDescent="0.25">
      <c r="A22" s="17">
        <v>3</v>
      </c>
      <c r="B22" s="56" t="s">
        <v>39</v>
      </c>
      <c r="C22" s="56"/>
      <c r="D22" s="56"/>
      <c r="E22" s="56"/>
      <c r="F22" s="18">
        <v>2398.3199999999997</v>
      </c>
    </row>
    <row r="23" spans="1:6" ht="15.75" customHeight="1" x14ac:dyDescent="0.25">
      <c r="A23" s="17">
        <v>4</v>
      </c>
      <c r="B23" s="56" t="s">
        <v>24</v>
      </c>
      <c r="C23" s="56"/>
      <c r="D23" s="56"/>
      <c r="E23" s="56"/>
      <c r="F23" s="18">
        <v>48806</v>
      </c>
    </row>
    <row r="24" spans="1:6" ht="15.75" customHeight="1" x14ac:dyDescent="0.25">
      <c r="A24" s="17" t="s">
        <v>25</v>
      </c>
      <c r="B24" s="56" t="s">
        <v>26</v>
      </c>
      <c r="C24" s="56"/>
      <c r="D24" s="56"/>
      <c r="E24" s="56"/>
      <c r="F24" s="19">
        <v>10263</v>
      </c>
    </row>
    <row r="25" spans="1:6" ht="15.75" customHeight="1" x14ac:dyDescent="0.25">
      <c r="A25" s="17" t="s">
        <v>25</v>
      </c>
      <c r="B25" s="56" t="s">
        <v>36</v>
      </c>
      <c r="C25" s="56"/>
      <c r="D25" s="56"/>
      <c r="E25" s="56"/>
      <c r="F25" s="19">
        <v>2977</v>
      </c>
    </row>
    <row r="26" spans="1:6" ht="15.75" customHeight="1" x14ac:dyDescent="0.25">
      <c r="A26" s="17" t="s">
        <v>25</v>
      </c>
      <c r="B26" s="56" t="s">
        <v>27</v>
      </c>
      <c r="C26" s="56"/>
      <c r="D26" s="56"/>
      <c r="E26" s="56"/>
      <c r="F26" s="19">
        <v>35566</v>
      </c>
    </row>
    <row r="27" spans="1:6" ht="15.75" customHeight="1" x14ac:dyDescent="0.25">
      <c r="A27" s="17">
        <v>5</v>
      </c>
      <c r="B27" s="63" t="s">
        <v>40</v>
      </c>
      <c r="C27" s="64"/>
      <c r="D27" s="64"/>
      <c r="E27" s="65"/>
      <c r="F27" s="19">
        <v>163.80000000000001</v>
      </c>
    </row>
    <row r="28" spans="1:6" ht="15.75" customHeight="1" x14ac:dyDescent="0.25">
      <c r="A28" s="17">
        <v>6</v>
      </c>
      <c r="B28" s="63" t="s">
        <v>17</v>
      </c>
      <c r="C28" s="64"/>
      <c r="D28" s="64"/>
      <c r="E28" s="65"/>
      <c r="F28" s="19">
        <v>0</v>
      </c>
    </row>
    <row r="29" spans="1:6" ht="15.75" customHeight="1" x14ac:dyDescent="0.25">
      <c r="A29" s="17">
        <v>7</v>
      </c>
      <c r="B29" s="66" t="s">
        <v>28</v>
      </c>
      <c r="C29" s="66"/>
      <c r="D29" s="66"/>
      <c r="E29" s="66"/>
      <c r="F29" s="19">
        <v>9999.2999999999993</v>
      </c>
    </row>
    <row r="30" spans="1:6" ht="15.75" customHeight="1" x14ac:dyDescent="0.25">
      <c r="A30" s="20"/>
      <c r="B30" s="67" t="s">
        <v>29</v>
      </c>
      <c r="C30" s="67"/>
      <c r="D30" s="67"/>
      <c r="E30" s="67"/>
      <c r="F30" s="21">
        <f>F20+F21+F22+F23+F29+F28+F27</f>
        <v>78395.491999999998</v>
      </c>
    </row>
    <row r="31" spans="1:6" ht="15.75" customHeight="1" x14ac:dyDescent="0.25"/>
    <row r="32" spans="1:6" x14ac:dyDescent="0.25">
      <c r="A32" s="68" t="s">
        <v>30</v>
      </c>
      <c r="B32" s="68"/>
      <c r="C32" s="68"/>
      <c r="D32" s="68"/>
      <c r="E32" s="68"/>
      <c r="F32" s="19">
        <f>D7+D15-F30</f>
        <v>-27384.871999999996</v>
      </c>
    </row>
    <row r="33" spans="1:6" x14ac:dyDescent="0.25">
      <c r="A33" s="35" t="s">
        <v>31</v>
      </c>
      <c r="B33" s="35"/>
      <c r="C33" s="35"/>
      <c r="D33" s="35"/>
      <c r="E33" s="35"/>
      <c r="F33" s="19">
        <f>F15</f>
        <v>-10421.289999999999</v>
      </c>
    </row>
    <row r="36" spans="1:6" ht="15" customHeight="1" x14ac:dyDescent="0.25">
      <c r="A36" s="23" t="s">
        <v>8</v>
      </c>
      <c r="B36" s="23" t="s">
        <v>32</v>
      </c>
      <c r="C36" s="88" t="s">
        <v>33</v>
      </c>
      <c r="D36" s="89"/>
      <c r="E36" s="90"/>
      <c r="F36" s="23" t="s">
        <v>34</v>
      </c>
    </row>
    <row r="37" spans="1:6" ht="15" x14ac:dyDescent="0.25">
      <c r="A37" s="31">
        <v>1</v>
      </c>
      <c r="B37" s="32">
        <v>42019</v>
      </c>
      <c r="C37" s="79" t="s">
        <v>41</v>
      </c>
      <c r="D37" s="80"/>
      <c r="E37" s="81"/>
      <c r="F37" s="33">
        <v>771</v>
      </c>
    </row>
    <row r="38" spans="1:6" ht="15" customHeight="1" x14ac:dyDescent="0.25">
      <c r="A38" s="31">
        <v>2</v>
      </c>
      <c r="B38" s="32">
        <v>42025</v>
      </c>
      <c r="C38" s="79" t="s">
        <v>42</v>
      </c>
      <c r="D38" s="80"/>
      <c r="E38" s="81"/>
      <c r="F38" s="33">
        <v>6690</v>
      </c>
    </row>
    <row r="39" spans="1:6" ht="15" customHeight="1" x14ac:dyDescent="0.25">
      <c r="A39" s="31">
        <v>3</v>
      </c>
      <c r="B39" s="32">
        <v>42030</v>
      </c>
      <c r="C39" s="79" t="s">
        <v>43</v>
      </c>
      <c r="D39" s="80"/>
      <c r="E39" s="81"/>
      <c r="F39" s="33">
        <v>1070</v>
      </c>
    </row>
    <row r="40" spans="1:6" ht="15" customHeight="1" x14ac:dyDescent="0.25">
      <c r="A40" s="24">
        <v>4</v>
      </c>
      <c r="B40" s="26">
        <v>42065</v>
      </c>
      <c r="C40" s="82" t="s">
        <v>44</v>
      </c>
      <c r="D40" s="83"/>
      <c r="E40" s="84"/>
      <c r="F40" s="30">
        <v>492</v>
      </c>
    </row>
    <row r="41" spans="1:6" ht="15" customHeight="1" x14ac:dyDescent="0.25">
      <c r="A41" s="24">
        <v>5</v>
      </c>
      <c r="B41" s="26">
        <v>42325</v>
      </c>
      <c r="C41" s="82" t="s">
        <v>45</v>
      </c>
      <c r="D41" s="83"/>
      <c r="E41" s="84"/>
      <c r="F41" s="30">
        <v>644</v>
      </c>
    </row>
    <row r="42" spans="1:6" ht="15" x14ac:dyDescent="0.25">
      <c r="A42" s="24">
        <v>6</v>
      </c>
      <c r="B42" s="26">
        <v>42352</v>
      </c>
      <c r="C42" s="85" t="s">
        <v>46</v>
      </c>
      <c r="D42" s="86"/>
      <c r="E42" s="87"/>
      <c r="F42" s="25">
        <v>3573</v>
      </c>
    </row>
    <row r="43" spans="1:6" ht="15" x14ac:dyDescent="0.25">
      <c r="A43" s="24">
        <v>7</v>
      </c>
      <c r="B43" s="26">
        <v>42352</v>
      </c>
      <c r="C43" s="85" t="s">
        <v>47</v>
      </c>
      <c r="D43" s="86"/>
      <c r="E43" s="87"/>
      <c r="F43" s="25">
        <v>35566</v>
      </c>
    </row>
    <row r="44" spans="1:6" x14ac:dyDescent="0.25">
      <c r="A44" s="78" t="s">
        <v>35</v>
      </c>
      <c r="B44" s="78"/>
      <c r="C44" s="78"/>
      <c r="D44" s="78"/>
      <c r="E44" s="78"/>
      <c r="F44" s="27">
        <f>SUM(F37:F43)</f>
        <v>48806</v>
      </c>
    </row>
  </sheetData>
  <mergeCells count="25">
    <mergeCell ref="A44:E44"/>
    <mergeCell ref="C38:E38"/>
    <mergeCell ref="C39:E39"/>
    <mergeCell ref="C40:E40"/>
    <mergeCell ref="C41:E41"/>
    <mergeCell ref="C42:E42"/>
    <mergeCell ref="C43:E43"/>
    <mergeCell ref="C37:E37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A32:E32"/>
    <mergeCell ref="C36:E36"/>
    <mergeCell ref="B21:E21"/>
    <mergeCell ref="A1:F1"/>
    <mergeCell ref="A2:F2"/>
    <mergeCell ref="A17:F17"/>
    <mergeCell ref="B19:E19"/>
    <mergeCell ref="B20:E20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view="pageBreakPreview" topLeftCell="A24" zoomScaleNormal="100" zoomScaleSheetLayoutView="100" workbookViewId="0">
      <selection activeCell="F25" sqref="F25"/>
    </sheetView>
  </sheetViews>
  <sheetFormatPr defaultRowHeight="15.75" outlineLevelRow="1" x14ac:dyDescent="0.25"/>
  <cols>
    <col min="1" max="1" width="4.42578125" style="1" customWidth="1"/>
    <col min="2" max="2" width="17" style="2" customWidth="1"/>
    <col min="3" max="3" width="15.5703125" style="2" customWidth="1"/>
    <col min="4" max="4" width="13.5703125" style="2" customWidth="1"/>
    <col min="5" max="5" width="14" style="2" customWidth="1"/>
    <col min="6" max="6" width="18.140625" style="2" customWidth="1"/>
  </cols>
  <sheetData>
    <row r="1" spans="1:6" x14ac:dyDescent="0.25">
      <c r="A1" s="59" t="s">
        <v>0</v>
      </c>
      <c r="B1" s="59"/>
      <c r="C1" s="59"/>
      <c r="D1" s="59"/>
      <c r="E1" s="59"/>
      <c r="F1" s="59"/>
    </row>
    <row r="2" spans="1:6" x14ac:dyDescent="0.25">
      <c r="A2" s="59" t="s">
        <v>37</v>
      </c>
      <c r="B2" s="59"/>
      <c r="C2" s="59"/>
      <c r="D2" s="59"/>
      <c r="E2" s="59"/>
      <c r="F2" s="59"/>
    </row>
    <row r="4" spans="1:6" ht="15.75" hidden="1" customHeight="1" outlineLevel="1" x14ac:dyDescent="0.25">
      <c r="A4" s="3" t="s">
        <v>38</v>
      </c>
      <c r="C4" s="3"/>
      <c r="D4" s="3"/>
      <c r="E4" s="3"/>
      <c r="F4" s="3"/>
    </row>
    <row r="5" spans="1:6" ht="15.75" hidden="1" customHeight="1" outlineLevel="1" x14ac:dyDescent="0.25">
      <c r="A5" s="3" t="s">
        <v>1</v>
      </c>
      <c r="C5" s="3"/>
      <c r="D5" s="3">
        <v>333.1</v>
      </c>
      <c r="E5" s="3" t="s">
        <v>2</v>
      </c>
      <c r="F5" s="3"/>
    </row>
    <row r="6" spans="1:6" collapsed="1" x14ac:dyDescent="0.25"/>
    <row r="7" spans="1:6" x14ac:dyDescent="0.25">
      <c r="A7" s="4" t="s">
        <v>3</v>
      </c>
      <c r="C7" s="4"/>
      <c r="D7" s="5">
        <f>'[1]2014'!B27</f>
        <v>9498.57</v>
      </c>
      <c r="E7" s="4" t="s">
        <v>4</v>
      </c>
      <c r="F7" s="4"/>
    </row>
    <row r="8" spans="1:6" x14ac:dyDescent="0.25">
      <c r="A8" s="4" t="s">
        <v>5</v>
      </c>
      <c r="C8" s="3"/>
      <c r="D8" s="6">
        <f>C15</f>
        <v>-9147.74</v>
      </c>
      <c r="E8" s="3" t="s">
        <v>6</v>
      </c>
      <c r="F8" s="3"/>
    </row>
    <row r="9" spans="1:6" x14ac:dyDescent="0.25">
      <c r="B9" s="3"/>
      <c r="C9" s="3"/>
      <c r="D9" s="3"/>
      <c r="E9" s="3"/>
      <c r="F9" s="7" t="s">
        <v>7</v>
      </c>
    </row>
    <row r="10" spans="1:6" ht="47.25" x14ac:dyDescent="0.25">
      <c r="A10" s="8" t="s">
        <v>8</v>
      </c>
      <c r="B10" s="9" t="s">
        <v>9</v>
      </c>
      <c r="C10" s="10" t="s">
        <v>10</v>
      </c>
      <c r="D10" s="10" t="s">
        <v>11</v>
      </c>
      <c r="E10" s="10" t="s">
        <v>12</v>
      </c>
      <c r="F10" s="10" t="s">
        <v>13</v>
      </c>
    </row>
    <row r="11" spans="1:6" ht="31.5" x14ac:dyDescent="0.25">
      <c r="A11" s="8">
        <v>1</v>
      </c>
      <c r="B11" s="11" t="s">
        <v>14</v>
      </c>
      <c r="C11" s="28">
        <v>-7576</v>
      </c>
      <c r="D11" s="12">
        <v>39972</v>
      </c>
      <c r="E11" s="12">
        <v>39146</v>
      </c>
      <c r="F11" s="12">
        <f>C11-D11+E11</f>
        <v>-8402</v>
      </c>
    </row>
    <row r="12" spans="1:6" x14ac:dyDescent="0.25">
      <c r="A12" s="8">
        <v>2</v>
      </c>
      <c r="B12" s="11" t="s">
        <v>15</v>
      </c>
      <c r="C12" s="28">
        <v>-1343.5</v>
      </c>
      <c r="D12" s="12">
        <v>9993</v>
      </c>
      <c r="E12" s="12">
        <v>9542</v>
      </c>
      <c r="F12" s="12">
        <f>C12-D12+E12</f>
        <v>-1794.5</v>
      </c>
    </row>
    <row r="13" spans="1:6" ht="31.5" x14ac:dyDescent="0.25">
      <c r="A13" s="8">
        <v>3</v>
      </c>
      <c r="B13" s="11" t="s">
        <v>16</v>
      </c>
      <c r="C13" s="28">
        <v>-197.01</v>
      </c>
      <c r="D13" s="12">
        <v>1039.32</v>
      </c>
      <c r="E13" s="12">
        <v>1017.84</v>
      </c>
      <c r="F13" s="12">
        <f>C13-D13+E13</f>
        <v>-218.4899999999999</v>
      </c>
    </row>
    <row r="14" spans="1:6" ht="31.5" x14ac:dyDescent="0.25">
      <c r="A14" s="8">
        <v>4</v>
      </c>
      <c r="B14" s="11" t="s">
        <v>17</v>
      </c>
      <c r="C14" s="28">
        <v>-31.23</v>
      </c>
      <c r="D14" s="12">
        <v>0</v>
      </c>
      <c r="E14" s="12">
        <v>31.23</v>
      </c>
      <c r="F14" s="12">
        <f>C14-D14+E14</f>
        <v>0</v>
      </c>
    </row>
    <row r="15" spans="1:6" x14ac:dyDescent="0.25">
      <c r="A15" s="8"/>
      <c r="B15" s="11" t="s">
        <v>18</v>
      </c>
      <c r="C15" s="13">
        <f>SUM(C11:C14)</f>
        <v>-9147.74</v>
      </c>
      <c r="D15" s="13">
        <f>SUM(D11:D14)</f>
        <v>51004.32</v>
      </c>
      <c r="E15" s="13">
        <f>SUM(E11:E14)</f>
        <v>49737.07</v>
      </c>
      <c r="F15" s="13">
        <f>SUM(F11:F14)</f>
        <v>-10414.99</v>
      </c>
    </row>
    <row r="17" spans="1:6" x14ac:dyDescent="0.25">
      <c r="A17" s="59" t="s">
        <v>19</v>
      </c>
      <c r="B17" s="59"/>
      <c r="C17" s="59"/>
      <c r="D17" s="59"/>
      <c r="E17" s="59"/>
      <c r="F17" s="59"/>
    </row>
    <row r="18" spans="1:6" x14ac:dyDescent="0.25">
      <c r="A18" s="29"/>
      <c r="B18" s="29"/>
      <c r="C18" s="29"/>
      <c r="D18" s="29"/>
      <c r="E18" s="29"/>
      <c r="F18" s="29"/>
    </row>
    <row r="19" spans="1:6" ht="31.5" x14ac:dyDescent="0.25">
      <c r="A19" s="10" t="s">
        <v>20</v>
      </c>
      <c r="B19" s="60" t="s">
        <v>21</v>
      </c>
      <c r="C19" s="60"/>
      <c r="D19" s="60"/>
      <c r="E19" s="60"/>
      <c r="F19" s="14" t="s">
        <v>22</v>
      </c>
    </row>
    <row r="20" spans="1:6" x14ac:dyDescent="0.25">
      <c r="A20" s="15">
        <v>1</v>
      </c>
      <c r="B20" s="61" t="s">
        <v>23</v>
      </c>
      <c r="C20" s="61"/>
      <c r="D20" s="61"/>
      <c r="E20" s="61"/>
      <c r="F20" s="16">
        <v>15988.800000000001</v>
      </c>
    </row>
    <row r="21" spans="1:6" ht="15.75" customHeight="1" x14ac:dyDescent="0.25">
      <c r="A21" s="17">
        <v>2</v>
      </c>
      <c r="B21" s="56" t="s">
        <v>16</v>
      </c>
      <c r="C21" s="56"/>
      <c r="D21" s="56"/>
      <c r="E21" s="56"/>
      <c r="F21" s="18">
        <f>D13</f>
        <v>1039.32</v>
      </c>
    </row>
    <row r="22" spans="1:6" ht="15.75" customHeight="1" x14ac:dyDescent="0.25">
      <c r="A22" s="17">
        <v>3</v>
      </c>
      <c r="B22" s="56" t="s">
        <v>39</v>
      </c>
      <c r="C22" s="56"/>
      <c r="D22" s="56"/>
      <c r="E22" s="56"/>
      <c r="F22" s="18">
        <v>0</v>
      </c>
    </row>
    <row r="23" spans="1:6" ht="15.75" customHeight="1" x14ac:dyDescent="0.25">
      <c r="A23" s="17">
        <v>4</v>
      </c>
      <c r="B23" s="56" t="s">
        <v>24</v>
      </c>
      <c r="C23" s="56"/>
      <c r="D23" s="56"/>
      <c r="E23" s="56"/>
      <c r="F23" s="18">
        <v>48806</v>
      </c>
    </row>
    <row r="24" spans="1:6" ht="15.75" customHeight="1" x14ac:dyDescent="0.25">
      <c r="A24" s="17" t="s">
        <v>25</v>
      </c>
      <c r="B24" s="56" t="s">
        <v>26</v>
      </c>
      <c r="C24" s="56"/>
      <c r="D24" s="56"/>
      <c r="E24" s="56"/>
      <c r="F24" s="19">
        <v>10263</v>
      </c>
    </row>
    <row r="25" spans="1:6" ht="15.75" customHeight="1" x14ac:dyDescent="0.25">
      <c r="A25" s="17" t="s">
        <v>25</v>
      </c>
      <c r="B25" s="56" t="s">
        <v>36</v>
      </c>
      <c r="C25" s="56"/>
      <c r="D25" s="56"/>
      <c r="E25" s="56"/>
      <c r="F25" s="19">
        <v>2977</v>
      </c>
    </row>
    <row r="26" spans="1:6" ht="15.75" customHeight="1" x14ac:dyDescent="0.25">
      <c r="A26" s="17" t="s">
        <v>25</v>
      </c>
      <c r="B26" s="56" t="s">
        <v>27</v>
      </c>
      <c r="C26" s="56"/>
      <c r="D26" s="56"/>
      <c r="E26" s="56"/>
      <c r="F26" s="19">
        <v>35566</v>
      </c>
    </row>
    <row r="27" spans="1:6" ht="15.75" customHeight="1" x14ac:dyDescent="0.25">
      <c r="A27" s="17">
        <v>5</v>
      </c>
      <c r="B27" s="63" t="s">
        <v>40</v>
      </c>
      <c r="C27" s="64"/>
      <c r="D27" s="64"/>
      <c r="E27" s="65"/>
      <c r="F27" s="19">
        <v>163.80000000000001</v>
      </c>
    </row>
    <row r="28" spans="1:6" ht="15.75" customHeight="1" x14ac:dyDescent="0.25">
      <c r="A28" s="17">
        <v>6</v>
      </c>
      <c r="B28" s="63" t="s">
        <v>17</v>
      </c>
      <c r="C28" s="64"/>
      <c r="D28" s="64"/>
      <c r="E28" s="65"/>
      <c r="F28" s="19">
        <v>0</v>
      </c>
    </row>
    <row r="29" spans="1:6" ht="15.75" customHeight="1" x14ac:dyDescent="0.25">
      <c r="A29" s="17">
        <v>7</v>
      </c>
      <c r="B29" s="66" t="s">
        <v>28</v>
      </c>
      <c r="C29" s="66"/>
      <c r="D29" s="66"/>
      <c r="E29" s="66"/>
      <c r="F29" s="19">
        <v>9999.2999999999993</v>
      </c>
    </row>
    <row r="30" spans="1:6" ht="15.75" customHeight="1" x14ac:dyDescent="0.25">
      <c r="A30" s="20"/>
      <c r="B30" s="67" t="s">
        <v>29</v>
      </c>
      <c r="C30" s="67"/>
      <c r="D30" s="67"/>
      <c r="E30" s="67"/>
      <c r="F30" s="21">
        <f>F20+F21+F22+F23+F29+F28+F27</f>
        <v>75997.22</v>
      </c>
    </row>
    <row r="31" spans="1:6" ht="15.75" customHeight="1" x14ac:dyDescent="0.25"/>
    <row r="32" spans="1:6" x14ac:dyDescent="0.25">
      <c r="A32" s="68" t="s">
        <v>30</v>
      </c>
      <c r="B32" s="68"/>
      <c r="C32" s="68"/>
      <c r="D32" s="68"/>
      <c r="E32" s="68"/>
      <c r="F32" s="19">
        <f>D7+D15-F30</f>
        <v>-15494.330000000002</v>
      </c>
    </row>
    <row r="33" spans="1:6" x14ac:dyDescent="0.25">
      <c r="A33" s="22" t="s">
        <v>31</v>
      </c>
      <c r="B33" s="22"/>
      <c r="C33" s="22"/>
      <c r="D33" s="22"/>
      <c r="E33" s="22"/>
      <c r="F33" s="19">
        <f>F15</f>
        <v>-10414.99</v>
      </c>
    </row>
    <row r="36" spans="1:6" ht="15" customHeight="1" x14ac:dyDescent="0.25">
      <c r="A36" s="23" t="s">
        <v>8</v>
      </c>
      <c r="B36" s="23" t="s">
        <v>32</v>
      </c>
      <c r="C36" s="88" t="s">
        <v>33</v>
      </c>
      <c r="D36" s="89"/>
      <c r="E36" s="90"/>
      <c r="F36" s="23" t="s">
        <v>34</v>
      </c>
    </row>
    <row r="37" spans="1:6" ht="15" x14ac:dyDescent="0.25">
      <c r="A37" s="31">
        <v>1</v>
      </c>
      <c r="B37" s="32">
        <v>42019</v>
      </c>
      <c r="C37" s="79" t="s">
        <v>41</v>
      </c>
      <c r="D37" s="80"/>
      <c r="E37" s="81"/>
      <c r="F37" s="33">
        <v>771</v>
      </c>
    </row>
    <row r="38" spans="1:6" ht="15" customHeight="1" x14ac:dyDescent="0.25">
      <c r="A38" s="31">
        <v>2</v>
      </c>
      <c r="B38" s="32">
        <v>42025</v>
      </c>
      <c r="C38" s="79" t="s">
        <v>42</v>
      </c>
      <c r="D38" s="80"/>
      <c r="E38" s="81"/>
      <c r="F38" s="33">
        <v>6690</v>
      </c>
    </row>
    <row r="39" spans="1:6" ht="15" customHeight="1" x14ac:dyDescent="0.25">
      <c r="A39" s="31">
        <v>3</v>
      </c>
      <c r="B39" s="32">
        <v>42030</v>
      </c>
      <c r="C39" s="79" t="s">
        <v>43</v>
      </c>
      <c r="D39" s="80"/>
      <c r="E39" s="81"/>
      <c r="F39" s="33">
        <v>1070</v>
      </c>
    </row>
    <row r="40" spans="1:6" ht="15" customHeight="1" x14ac:dyDescent="0.25">
      <c r="A40" s="24">
        <v>4</v>
      </c>
      <c r="B40" s="26">
        <v>42065</v>
      </c>
      <c r="C40" s="82" t="s">
        <v>44</v>
      </c>
      <c r="D40" s="83"/>
      <c r="E40" s="84"/>
      <c r="F40" s="30">
        <v>492</v>
      </c>
    </row>
    <row r="41" spans="1:6" ht="15" customHeight="1" x14ac:dyDescent="0.25">
      <c r="A41" s="24">
        <v>5</v>
      </c>
      <c r="B41" s="26">
        <v>42325</v>
      </c>
      <c r="C41" s="82" t="s">
        <v>45</v>
      </c>
      <c r="D41" s="83"/>
      <c r="E41" s="84"/>
      <c r="F41" s="30">
        <v>644</v>
      </c>
    </row>
    <row r="42" spans="1:6" ht="15" x14ac:dyDescent="0.25">
      <c r="A42" s="24">
        <v>6</v>
      </c>
      <c r="B42" s="26">
        <v>42352</v>
      </c>
      <c r="C42" s="85" t="s">
        <v>46</v>
      </c>
      <c r="D42" s="86"/>
      <c r="E42" s="87"/>
      <c r="F42" s="25">
        <v>3573</v>
      </c>
    </row>
    <row r="43" spans="1:6" ht="15" x14ac:dyDescent="0.25">
      <c r="A43" s="24">
        <v>7</v>
      </c>
      <c r="B43" s="26">
        <v>42352</v>
      </c>
      <c r="C43" s="85" t="s">
        <v>47</v>
      </c>
      <c r="D43" s="86"/>
      <c r="E43" s="87"/>
      <c r="F43" s="25">
        <v>35566</v>
      </c>
    </row>
    <row r="44" spans="1:6" x14ac:dyDescent="0.25">
      <c r="A44" s="78" t="s">
        <v>35</v>
      </c>
      <c r="B44" s="78"/>
      <c r="C44" s="78"/>
      <c r="D44" s="78"/>
      <c r="E44" s="78"/>
      <c r="F44" s="27">
        <f>SUM(F37:F43)</f>
        <v>48806</v>
      </c>
    </row>
  </sheetData>
  <mergeCells count="25">
    <mergeCell ref="A44:E44"/>
    <mergeCell ref="C41:E41"/>
    <mergeCell ref="A17:F17"/>
    <mergeCell ref="B19:E19"/>
    <mergeCell ref="A32:E32"/>
    <mergeCell ref="C42:E42"/>
    <mergeCell ref="C39:E39"/>
    <mergeCell ref="C36:E36"/>
    <mergeCell ref="C40:E40"/>
    <mergeCell ref="B29:E29"/>
    <mergeCell ref="C37:E37"/>
    <mergeCell ref="C38:E38"/>
    <mergeCell ref="B23:E23"/>
    <mergeCell ref="B24:E24"/>
    <mergeCell ref="B25:E25"/>
    <mergeCell ref="B27:E27"/>
    <mergeCell ref="B28:E28"/>
    <mergeCell ref="B30:E30"/>
    <mergeCell ref="B22:E22"/>
    <mergeCell ref="C43:E43"/>
    <mergeCell ref="A1:F1"/>
    <mergeCell ref="A2:F2"/>
    <mergeCell ref="B20:E20"/>
    <mergeCell ref="B21:E21"/>
    <mergeCell ref="B26:E2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2017</vt:lpstr>
      <vt:lpstr>2016</vt:lpstr>
      <vt:lpstr>2015 (2)</vt:lpstr>
      <vt:lpstr>2015</vt:lpstr>
      <vt:lpstr>'2015'!Область_печати</vt:lpstr>
      <vt:lpstr>'2015 (2)'!Область_печати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UserPC</dc:creator>
  <cp:lastModifiedBy>UserPC</cp:lastModifiedBy>
  <cp:lastPrinted>2017-08-22T09:43:55Z</cp:lastPrinted>
  <dcterms:created xsi:type="dcterms:W3CDTF">2016-02-16T08:22:35Z</dcterms:created>
  <dcterms:modified xsi:type="dcterms:W3CDTF">2018-03-06T09:40:17Z</dcterms:modified>
</cp:coreProperties>
</file>