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</sheets>
  <definedNames>
    <definedName name="_xlnm.Print_Area" localSheetId="3">'2015'!$A$1:$F$33</definedName>
    <definedName name="_xlnm.Print_Area" localSheetId="2">'2015 (2)'!$A$1:$F$33</definedName>
  </definedNames>
  <calcPr fullCalcOnLoad="1" refMode="R1C1"/>
</workbook>
</file>

<file path=xl/sharedStrings.xml><?xml version="1.0" encoding="utf-8"?>
<sst xmlns="http://schemas.openxmlformats.org/spreadsheetml/2006/main" count="254" uniqueCount="93">
  <si>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</si>
  <si>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</si>
  <si>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</si>
  <si>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</si>
  <si>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</si>
  <si>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</si>
  <si>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</si>
  <si>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</si>
  <si>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</si>
  <si>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</si>
  <si>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</si>
  <si>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4.</t>
  </si>
  <si>
    <t>Содержание общего имущества, в т.ч.</t>
  </si>
  <si>
    <t>-</t>
  </si>
  <si>
    <t>Всего работ за период</t>
  </si>
  <si>
    <t>Задолженность населения на 31.12.2014г., в т.ч.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</si>
  <si>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</si>
  <si>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</si>
  <si>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</si>
  <si>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</si>
  <si>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</si>
  <si>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</si>
  <si>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</si>
  <si>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</si>
  <si>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</si>
  <si>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</si>
  <si>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</si>
  <si>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</si>
  <si>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</si>
  <si>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</si>
  <si>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</si>
  <si>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</si>
  <si>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</si>
  <si>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</si>
  <si>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</si>
  <si>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</si>
  <si>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</si>
  <si>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</si>
  <si>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</si>
  <si>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</si>
  <si>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</si>
  <si>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</si>
  <si>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</si>
  <si>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</si>
  <si>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</si>
  <si>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Персонифицированный учет МКД (за 2014 год)</t>
  </si>
  <si>
    <t>Задолженность на 01.01.2014 г</t>
  </si>
  <si>
    <t>Складирование ТБО</t>
  </si>
  <si>
    <t>Обслуживание ВГО</t>
  </si>
  <si>
    <t>№ п/п</t>
  </si>
  <si>
    <t>Всего работ  за период</t>
  </si>
  <si>
    <t xml:space="preserve">     - за декабрь 2014 года</t>
  </si>
  <si>
    <t>Вывоз КГМ</t>
  </si>
  <si>
    <t>5.</t>
  </si>
  <si>
    <t>Осмотры</t>
  </si>
  <si>
    <t>Вывоз и складирование ТБО</t>
  </si>
  <si>
    <t>двор</t>
  </si>
  <si>
    <t>В управлении ООО «УК Старый Город» -  с 01.12.2010 года</t>
  </si>
  <si>
    <t>Ул. Герцена, д. 35</t>
  </si>
  <si>
    <t>Ул. Герцена, д.35</t>
  </si>
  <si>
    <t>В управлении ООО «УК Старый Город» - с 01.05.2012 года</t>
  </si>
  <si>
    <t>Общая площадь квартир –  179,4  м.кв.</t>
  </si>
  <si>
    <t>Остаток на 01.01.2014 года –8390,50 (+)</t>
  </si>
  <si>
    <t>общестроительные работы</t>
  </si>
  <si>
    <t>6.</t>
  </si>
  <si>
    <t>Сальдо на 01.01.2015г (по начислениям) (-)</t>
  </si>
  <si>
    <t>3611,30</t>
  </si>
  <si>
    <t>Экономист ООО «УК Старый город»                                                                   Хромушина Т.В.</t>
  </si>
  <si>
    <t>Выполненные работы</t>
  </si>
  <si>
    <t xml:space="preserve">                                     Вид работ</t>
  </si>
  <si>
    <t>Сумма работ</t>
  </si>
  <si>
    <t>06,05,2014</t>
  </si>
  <si>
    <t>Разборка желобов, устройство желобов подвесных 100м труб и покрытий</t>
  </si>
  <si>
    <t>08,09,2014-09,09,2014</t>
  </si>
  <si>
    <t>ремонт деревянных элементов конструкций крыш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</si>
  <si>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</si>
  <si>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</si>
  <si>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</si>
  <si>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Персонифицированный учет МКД  за  2016 г.</t>
  </si>
  <si>
    <t xml:space="preserve">Остаток на 01.01.2016 г. 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</si>
  <si>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</si>
  <si>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</si>
  <si>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</si>
  <si>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</si>
  <si>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Персонифицированный учет МКД  за  2017г.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</si>
  <si>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</si>
  <si>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</si>
  <si>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</si>
  <si>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</si>
  <si>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</si>
  <si>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</si>
  <si>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кгм</t>
  </si>
  <si>
    <t>покос не входит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</si>
</sst>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2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3" fillId="0" borderId="21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0" fontId="43" fillId="0" borderId="24" xfId="0" applyFont="1" applyBorder="1" applyAlignment="1">
      <alignment vertical="center"/>
    </xf>
    <xf numFmtId="0" fontId="43" fillId="0" borderId="24" xfId="0" applyFont="1" applyBorder="1" applyAlignment="1">
      <alignment horizontal="right"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4" fontId="3" fillId="33" borderId="13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2" fontId="44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42" fillId="33" borderId="25" xfId="0" applyFont="1" applyFill="1" applyBorder="1" applyAlignment="1">
      <alignment horizontal="center" vertical="center"/>
    </xf>
    <xf numFmtId="0" fontId="42" fillId="33" borderId="26" xfId="0" applyFont="1" applyFill="1" applyBorder="1" applyAlignment="1">
      <alignment horizontal="center" vertical="center"/>
    </xf>
    <xf numFmtId="0" fontId="42" fillId="33" borderId="27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left" vertical="center" wrapText="1"/>
    </xf>
    <xf numFmtId="0" fontId="1" fillId="34" borderId="26" xfId="0" applyFont="1" applyFill="1" applyBorder="1" applyAlignment="1">
      <alignment horizontal="left" vertical="center" wrapText="1"/>
    </xf>
    <xf numFmtId="0" fontId="1" fillId="34" borderId="27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21">
      <selection activeCell="D7" sqref="D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68" t="s">
        <v>84</v>
      </c>
      <c r="B1" s="68"/>
      <c r="C1" s="68"/>
      <c r="D1" s="68"/>
      <c r="E1" s="68"/>
      <c r="F1" s="68"/>
      <c r="G1" s="65"/>
    </row>
    <row r="2" spans="1:8" ht="15.75">
      <c r="A2" s="68" t="s">
        <v>58</v>
      </c>
      <c r="B2" s="68"/>
      <c r="C2" s="68"/>
      <c r="D2" s="68"/>
      <c r="E2" s="68"/>
      <c r="F2" s="68"/>
      <c r="G2" s="9"/>
      <c r="H2" s="10"/>
    </row>
    <row r="3" ht="9" customHeight="1"/>
    <row r="4" spans="1:6" ht="15.75" hidden="1" outlineLevel="1">
      <c r="A4" s="12" t="s">
        <v>57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179.4</v>
      </c>
      <c r="E5" s="12" t="s">
        <v>20</v>
      </c>
      <c r="F5" s="12"/>
    </row>
    <row r="6" ht="9" customHeight="1" collapsed="1">
      <c r="I6" s="32"/>
    </row>
    <row r="7" spans="1:6" ht="15.75">
      <c r="A7" s="9" t="s">
        <v>85</v>
      </c>
      <c r="C7" s="9"/>
      <c r="D7" s="13">
        <f>'2016'!F30</f>
        <v>-8675.592</v>
      </c>
      <c r="E7" s="9" t="s">
        <v>24</v>
      </c>
      <c r="F7" s="9"/>
    </row>
    <row r="8" spans="1:6" ht="15.75">
      <c r="A8" s="9" t="s">
        <v>86</v>
      </c>
      <c r="C8" s="12"/>
      <c r="D8" s="14">
        <f>C15</f>
        <v>-2034.39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87</v>
      </c>
      <c r="D10" s="17" t="s">
        <v>0</v>
      </c>
      <c r="E10" s="17" t="s">
        <v>28</v>
      </c>
      <c r="F10" s="17" t="s">
        <v>88</v>
      </c>
    </row>
    <row r="11" spans="1:9" s="20" customFormat="1" ht="30" customHeight="1">
      <c r="A11" s="4">
        <v>1</v>
      </c>
      <c r="B11" s="18" t="s">
        <v>2</v>
      </c>
      <c r="C11" s="50">
        <v>-1539.25</v>
      </c>
      <c r="D11" s="48">
        <v>18471</v>
      </c>
      <c r="E11" s="48">
        <v>18471</v>
      </c>
      <c r="F11" s="48">
        <f>C11-D11+E11</f>
        <v>-1539.25</v>
      </c>
      <c r="G11" s="16" t="s">
        <v>43</v>
      </c>
      <c r="H11" s="16">
        <v>7.96</v>
      </c>
      <c r="I11" s="60">
        <f>H11*12*H19</f>
        <v>17136.288</v>
      </c>
    </row>
    <row r="12" spans="1:9" s="20" customFormat="1" ht="15.75">
      <c r="A12" s="4">
        <v>2</v>
      </c>
      <c r="B12" s="18" t="s">
        <v>3</v>
      </c>
      <c r="C12" s="50">
        <v>-357.0100000000002</v>
      </c>
      <c r="D12" s="48">
        <v>4284.12</v>
      </c>
      <c r="E12" s="48">
        <v>4284.12</v>
      </c>
      <c r="F12" s="48">
        <f>C12-D12+E12</f>
        <v>-357.0100000000002</v>
      </c>
      <c r="G12" s="16" t="s">
        <v>44</v>
      </c>
      <c r="H12" s="16">
        <v>3.2</v>
      </c>
      <c r="I12" s="61">
        <f>H12*12*H19</f>
        <v>6888.960000000001</v>
      </c>
    </row>
    <row r="13" spans="1:9" s="20" customFormat="1" ht="29.25" customHeight="1">
      <c r="A13" s="4">
        <v>3</v>
      </c>
      <c r="B13" s="18" t="s">
        <v>47</v>
      </c>
      <c r="C13" s="50">
        <v>-91.49000000000001</v>
      </c>
      <c r="D13" s="48">
        <v>1097.88</v>
      </c>
      <c r="E13" s="48">
        <v>1097.88</v>
      </c>
      <c r="F13" s="48">
        <f>C13-D13+E13</f>
        <v>-91.49000000000001</v>
      </c>
      <c r="G13" s="16" t="s">
        <v>91</v>
      </c>
      <c r="H13" s="16">
        <v>0.57</v>
      </c>
      <c r="I13" s="61">
        <f>H13*12*H19</f>
        <v>1227.096</v>
      </c>
    </row>
    <row r="14" spans="1:8" s="20" customFormat="1" ht="30" customHeight="1">
      <c r="A14" s="4">
        <v>4</v>
      </c>
      <c r="B14" s="18" t="s">
        <v>48</v>
      </c>
      <c r="C14" s="50">
        <v>-46.63999999999987</v>
      </c>
      <c r="D14" s="48">
        <v>801.87</v>
      </c>
      <c r="E14" s="48">
        <v>721.14</v>
      </c>
      <c r="F14" s="48">
        <f>C14-D14+E14</f>
        <v>-127.36999999999989</v>
      </c>
      <c r="G14" s="67" t="s">
        <v>92</v>
      </c>
      <c r="H14" s="19"/>
    </row>
    <row r="15" spans="1:6" ht="19.5" customHeight="1">
      <c r="A15" s="4"/>
      <c r="B15" s="18" t="s">
        <v>4</v>
      </c>
      <c r="C15" s="49">
        <f>SUM(C11:C14)</f>
        <v>-2034.39</v>
      </c>
      <c r="D15" s="49">
        <f>SUM(D11:D14)</f>
        <v>24654.87</v>
      </c>
      <c r="E15" s="49">
        <f>SUM(E11:E14)</f>
        <v>24574.14</v>
      </c>
      <c r="F15" s="49">
        <f>SUM(F11:F14)</f>
        <v>-2115.12</v>
      </c>
    </row>
    <row r="16" ht="11.25" customHeight="1"/>
    <row r="17" spans="1:6" ht="15.75">
      <c r="A17" s="68" t="s">
        <v>29</v>
      </c>
      <c r="B17" s="68"/>
      <c r="C17" s="68"/>
      <c r="D17" s="68"/>
      <c r="E17" s="68"/>
      <c r="F17" s="68"/>
    </row>
    <row r="18" spans="1:8" ht="15.75">
      <c r="A18" s="65"/>
      <c r="B18" s="65"/>
      <c r="C18" s="65"/>
      <c r="D18" s="65"/>
      <c r="E18" s="65"/>
      <c r="F18" s="65"/>
      <c r="H18" s="5" t="s">
        <v>30</v>
      </c>
    </row>
    <row r="19" spans="1:8" ht="33" customHeight="1">
      <c r="A19" s="17" t="s">
        <v>42</v>
      </c>
      <c r="B19" s="69" t="s">
        <v>6</v>
      </c>
      <c r="C19" s="69"/>
      <c r="D19" s="69"/>
      <c r="E19" s="69"/>
      <c r="F19" s="21" t="s">
        <v>18</v>
      </c>
      <c r="G19" s="22"/>
      <c r="H19" s="5">
        <f>D5</f>
        <v>179.4</v>
      </c>
    </row>
    <row r="20" spans="1:10" ht="18" customHeight="1">
      <c r="A20" s="23">
        <v>1</v>
      </c>
      <c r="B20" s="70" t="s">
        <v>8</v>
      </c>
      <c r="C20" s="70"/>
      <c r="D20" s="70"/>
      <c r="E20" s="70"/>
      <c r="F20" s="1">
        <f>I12</f>
        <v>6888.960000000001</v>
      </c>
      <c r="G20" s="24"/>
      <c r="H20" s="5" t="s">
        <v>31</v>
      </c>
      <c r="I20" s="5" t="s">
        <v>32</v>
      </c>
      <c r="J20" s="5" t="s">
        <v>33</v>
      </c>
    </row>
    <row r="21" spans="1:7" ht="18" customHeight="1">
      <c r="A21" s="25">
        <v>2</v>
      </c>
      <c r="B21" s="71" t="s">
        <v>48</v>
      </c>
      <c r="C21" s="71"/>
      <c r="D21" s="71"/>
      <c r="E21" s="71"/>
      <c r="F21" s="2">
        <f>D14</f>
        <v>801.87</v>
      </c>
      <c r="G21" s="24"/>
    </row>
    <row r="22" spans="1:7" ht="18" customHeight="1">
      <c r="A22" s="25">
        <v>3</v>
      </c>
      <c r="B22" s="71" t="s">
        <v>52</v>
      </c>
      <c r="C22" s="71"/>
      <c r="D22" s="71"/>
      <c r="E22" s="71"/>
      <c r="F22" s="2">
        <f>I13</f>
        <v>1227.096</v>
      </c>
      <c r="G22" s="24"/>
    </row>
    <row r="23" spans="1:7" ht="18" customHeight="1" hidden="1" outlineLevel="1">
      <c r="A23" s="25">
        <v>4</v>
      </c>
      <c r="B23" s="71" t="s">
        <v>12</v>
      </c>
      <c r="C23" s="71"/>
      <c r="D23" s="71"/>
      <c r="E23" s="71"/>
      <c r="F23" s="2">
        <f>F24+F25+F26</f>
        <v>0</v>
      </c>
      <c r="G23" s="24"/>
    </row>
    <row r="24" spans="1:7" ht="16.5" customHeight="1" hidden="1" outlineLevel="1">
      <c r="A24" s="25" t="s">
        <v>13</v>
      </c>
      <c r="B24" s="71" t="s">
        <v>34</v>
      </c>
      <c r="C24" s="71"/>
      <c r="D24" s="71"/>
      <c r="E24" s="71"/>
      <c r="F24" s="3">
        <v>0</v>
      </c>
      <c r="G24" s="12"/>
    </row>
    <row r="25" spans="1:7" ht="16.5" customHeight="1" hidden="1" outlineLevel="1">
      <c r="A25" s="25" t="s">
        <v>13</v>
      </c>
      <c r="B25" s="71" t="s">
        <v>35</v>
      </c>
      <c r="C25" s="71"/>
      <c r="D25" s="71"/>
      <c r="E25" s="71"/>
      <c r="F25" s="3">
        <v>0</v>
      </c>
      <c r="G25" s="12"/>
    </row>
    <row r="26" spans="1:7" ht="16.5" customHeight="1" hidden="1" outlineLevel="1">
      <c r="A26" s="25" t="s">
        <v>13</v>
      </c>
      <c r="B26" s="71" t="s">
        <v>36</v>
      </c>
      <c r="C26" s="71"/>
      <c r="D26" s="71"/>
      <c r="E26" s="71"/>
      <c r="F26" s="3">
        <v>0</v>
      </c>
      <c r="G26" s="12"/>
    </row>
    <row r="27" spans="1:7" ht="17.25" customHeight="1" collapsed="1">
      <c r="A27" s="25">
        <v>4</v>
      </c>
      <c r="B27" s="80" t="s">
        <v>55</v>
      </c>
      <c r="C27" s="80"/>
      <c r="D27" s="80"/>
      <c r="E27" s="80"/>
      <c r="F27" s="3">
        <f>D12+D13</f>
        <v>5382</v>
      </c>
      <c r="G27" s="12"/>
    </row>
    <row r="28" spans="1:7" s="28" customFormat="1" ht="21" customHeight="1">
      <c r="A28" s="26"/>
      <c r="B28" s="72" t="s">
        <v>14</v>
      </c>
      <c r="C28" s="72"/>
      <c r="D28" s="72"/>
      <c r="E28" s="72"/>
      <c r="F28" s="27">
        <f>F20+F21+F22+F23+F27</f>
        <v>14299.926000000001</v>
      </c>
      <c r="G28" s="9"/>
    </row>
    <row r="30" spans="1:6" ht="18" customHeight="1">
      <c r="A30" s="62" t="s">
        <v>89</v>
      </c>
      <c r="B30" s="62"/>
      <c r="C30" s="62"/>
      <c r="D30" s="62"/>
      <c r="E30" s="62"/>
      <c r="F30" s="3">
        <f>D7+D15-F28</f>
        <v>1679.3519999999971</v>
      </c>
    </row>
    <row r="31" spans="1:6" ht="20.25" customHeight="1">
      <c r="A31" s="62" t="s">
        <v>90</v>
      </c>
      <c r="B31" s="62"/>
      <c r="C31" s="62"/>
      <c r="D31" s="62"/>
      <c r="E31" s="62"/>
      <c r="F31" s="3">
        <f>F15</f>
        <v>-2115.12</v>
      </c>
    </row>
    <row r="32" spans="1:6" ht="18" customHeight="1">
      <c r="A32" s="59" t="s">
        <v>76</v>
      </c>
      <c r="B32" s="59"/>
      <c r="C32" s="59"/>
      <c r="D32" s="59"/>
      <c r="E32" s="59"/>
      <c r="F32" s="3">
        <f>F30+F31</f>
        <v>-435.76800000000276</v>
      </c>
    </row>
    <row r="33" ht="11.25" customHeight="1"/>
    <row r="35" spans="1:6" ht="15.75">
      <c r="A35" s="29" t="s">
        <v>25</v>
      </c>
      <c r="B35" s="29" t="s">
        <v>17</v>
      </c>
      <c r="C35" s="73" t="s">
        <v>37</v>
      </c>
      <c r="D35" s="74"/>
      <c r="E35" s="75"/>
      <c r="F35" s="29" t="s">
        <v>38</v>
      </c>
    </row>
    <row r="36" spans="1:6" ht="15.75">
      <c r="A36" s="4"/>
      <c r="B36" s="6"/>
      <c r="C36" s="76"/>
      <c r="D36" s="77"/>
      <c r="E36" s="78"/>
      <c r="F36" s="7"/>
    </row>
    <row r="37" spans="1:6" s="28" customFormat="1" ht="15.75">
      <c r="A37" s="79" t="s">
        <v>39</v>
      </c>
      <c r="B37" s="79"/>
      <c r="C37" s="79"/>
      <c r="D37" s="79"/>
      <c r="E37" s="79"/>
      <c r="F37" s="30">
        <f>SUM(F36:F36)</f>
        <v>0</v>
      </c>
    </row>
  </sheetData>
  <sheetProtection/>
  <mergeCells count="16">
    <mergeCell ref="B28:E28"/>
    <mergeCell ref="C35:E35"/>
    <mergeCell ref="C36:E36"/>
    <mergeCell ref="A37:E37"/>
    <mergeCell ref="B22:E22"/>
    <mergeCell ref="B23:E23"/>
    <mergeCell ref="B24:E24"/>
    <mergeCell ref="B25:E25"/>
    <mergeCell ref="B26:E26"/>
    <mergeCell ref="B27:E27"/>
    <mergeCell ref="A1:F1"/>
    <mergeCell ref="A2:F2"/>
    <mergeCell ref="A17:F17"/>
    <mergeCell ref="B19:E19"/>
    <mergeCell ref="B20:E20"/>
    <mergeCell ref="B21:E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D7" sqref="D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68" t="s">
        <v>78</v>
      </c>
      <c r="B1" s="68"/>
      <c r="C1" s="68"/>
      <c r="D1" s="68"/>
      <c r="E1" s="68"/>
      <c r="F1" s="68"/>
      <c r="G1" s="64"/>
    </row>
    <row r="2" spans="1:8" ht="15.75">
      <c r="A2" s="68" t="s">
        <v>58</v>
      </c>
      <c r="B2" s="68"/>
      <c r="C2" s="68"/>
      <c r="D2" s="68"/>
      <c r="E2" s="68"/>
      <c r="F2" s="68"/>
      <c r="G2" s="9"/>
      <c r="H2" s="10"/>
    </row>
    <row r="3" ht="9" customHeight="1"/>
    <row r="4" spans="1:6" ht="15.75" hidden="1" outlineLevel="1">
      <c r="A4" s="12" t="s">
        <v>57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179.4</v>
      </c>
      <c r="E5" s="12" t="s">
        <v>20</v>
      </c>
      <c r="F5" s="12"/>
    </row>
    <row r="6" ht="9" customHeight="1" collapsed="1">
      <c r="I6" s="32"/>
    </row>
    <row r="7" spans="1:6" ht="15.75">
      <c r="A7" s="9" t="s">
        <v>79</v>
      </c>
      <c r="C7" s="9"/>
      <c r="D7" s="13">
        <f>'2015'!F30</f>
        <v>-19030.536</v>
      </c>
      <c r="E7" s="9" t="s">
        <v>24</v>
      </c>
      <c r="F7" s="9"/>
    </row>
    <row r="8" spans="1:6" ht="15.75">
      <c r="A8" s="9" t="s">
        <v>86</v>
      </c>
      <c r="C8" s="12"/>
      <c r="D8" s="14">
        <f>C15</f>
        <v>-3129.8299999999995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80</v>
      </c>
      <c r="D10" s="17" t="s">
        <v>0</v>
      </c>
      <c r="E10" s="17" t="s">
        <v>28</v>
      </c>
      <c r="F10" s="17" t="s">
        <v>81</v>
      </c>
    </row>
    <row r="11" spans="1:9" s="20" customFormat="1" ht="30" customHeight="1">
      <c r="A11" s="4">
        <v>1</v>
      </c>
      <c r="B11" s="18" t="s">
        <v>2</v>
      </c>
      <c r="C11" s="50">
        <v>-2368.0699999999997</v>
      </c>
      <c r="D11" s="48">
        <v>18471</v>
      </c>
      <c r="E11" s="48">
        <v>19299.82</v>
      </c>
      <c r="F11" s="48">
        <f>C11-D11+E11</f>
        <v>-1539.25</v>
      </c>
      <c r="G11" s="16" t="s">
        <v>43</v>
      </c>
      <c r="H11" s="16">
        <v>7.96</v>
      </c>
      <c r="I11" s="60">
        <f>H11*12*H19</f>
        <v>17136.288</v>
      </c>
    </row>
    <row r="12" spans="1:9" s="20" customFormat="1" ht="15.75">
      <c r="A12" s="4">
        <v>2</v>
      </c>
      <c r="B12" s="18" t="s">
        <v>3</v>
      </c>
      <c r="C12" s="50">
        <v>-549.25</v>
      </c>
      <c r="D12" s="48">
        <v>4284.12</v>
      </c>
      <c r="E12" s="48">
        <v>4476.36</v>
      </c>
      <c r="F12" s="48">
        <f>C12-D12+E12</f>
        <v>-357.0100000000002</v>
      </c>
      <c r="G12" s="16" t="s">
        <v>44</v>
      </c>
      <c r="H12" s="16">
        <v>3.2</v>
      </c>
      <c r="I12" s="61">
        <f>H12*12*H19</f>
        <v>6888.960000000001</v>
      </c>
    </row>
    <row r="13" spans="1:9" s="20" customFormat="1" ht="29.25" customHeight="1">
      <c r="A13" s="4">
        <v>3</v>
      </c>
      <c r="B13" s="18" t="s">
        <v>47</v>
      </c>
      <c r="C13" s="50">
        <v>-140.75</v>
      </c>
      <c r="D13" s="48">
        <v>1097.88</v>
      </c>
      <c r="E13" s="48">
        <v>1147.14</v>
      </c>
      <c r="F13" s="48">
        <f>C13-D13+E13</f>
        <v>-91.49000000000001</v>
      </c>
      <c r="G13" s="16" t="s">
        <v>91</v>
      </c>
      <c r="H13" s="16">
        <v>0.57</v>
      </c>
      <c r="I13" s="61">
        <f>H13*12*H19</f>
        <v>1227.096</v>
      </c>
    </row>
    <row r="14" spans="1:8" s="20" customFormat="1" ht="30" customHeight="1">
      <c r="A14" s="4">
        <v>4</v>
      </c>
      <c r="B14" s="18" t="s">
        <v>48</v>
      </c>
      <c r="C14" s="50">
        <v>-71.75999999999988</v>
      </c>
      <c r="D14" s="48">
        <v>559.68</v>
      </c>
      <c r="E14" s="48">
        <v>584.8</v>
      </c>
      <c r="F14" s="48">
        <f>C14-D14+E14</f>
        <v>-46.63999999999987</v>
      </c>
      <c r="G14" s="19"/>
      <c r="H14" s="19"/>
    </row>
    <row r="15" spans="1:6" ht="19.5" customHeight="1">
      <c r="A15" s="4"/>
      <c r="B15" s="18" t="s">
        <v>4</v>
      </c>
      <c r="C15" s="49">
        <f>SUM(C11:C14)</f>
        <v>-3129.8299999999995</v>
      </c>
      <c r="D15" s="49">
        <f>SUM(D11:D14)</f>
        <v>24412.68</v>
      </c>
      <c r="E15" s="49">
        <f>SUM(E11:E14)</f>
        <v>25508.12</v>
      </c>
      <c r="F15" s="49">
        <f>SUM(F11:F14)</f>
        <v>-2034.39</v>
      </c>
    </row>
    <row r="16" ht="11.25" customHeight="1"/>
    <row r="17" spans="1:6" ht="15.75">
      <c r="A17" s="68" t="s">
        <v>29</v>
      </c>
      <c r="B17" s="68"/>
      <c r="C17" s="68"/>
      <c r="D17" s="68"/>
      <c r="E17" s="68"/>
      <c r="F17" s="68"/>
    </row>
    <row r="18" spans="1:8" ht="15.75">
      <c r="A18" s="64"/>
      <c r="B18" s="64"/>
      <c r="C18" s="64"/>
      <c r="D18" s="64"/>
      <c r="E18" s="64"/>
      <c r="F18" s="64"/>
      <c r="H18" s="5" t="s">
        <v>30</v>
      </c>
    </row>
    <row r="19" spans="1:8" ht="33" customHeight="1">
      <c r="A19" s="17" t="s">
        <v>42</v>
      </c>
      <c r="B19" s="69" t="s">
        <v>6</v>
      </c>
      <c r="C19" s="69"/>
      <c r="D19" s="69"/>
      <c r="E19" s="69"/>
      <c r="F19" s="21" t="s">
        <v>18</v>
      </c>
      <c r="G19" s="22"/>
      <c r="H19" s="5">
        <f>D5</f>
        <v>179.4</v>
      </c>
    </row>
    <row r="20" spans="1:10" ht="18" customHeight="1">
      <c r="A20" s="23">
        <v>1</v>
      </c>
      <c r="B20" s="70" t="s">
        <v>8</v>
      </c>
      <c r="C20" s="70"/>
      <c r="D20" s="70"/>
      <c r="E20" s="70"/>
      <c r="F20" s="1">
        <f>I12</f>
        <v>6888.960000000001</v>
      </c>
      <c r="G20" s="24"/>
      <c r="H20" s="5" t="s">
        <v>31</v>
      </c>
      <c r="I20" s="5" t="s">
        <v>32</v>
      </c>
      <c r="J20" s="5" t="s">
        <v>33</v>
      </c>
    </row>
    <row r="21" spans="1:7" ht="18" customHeight="1">
      <c r="A21" s="25">
        <v>2</v>
      </c>
      <c r="B21" s="71" t="s">
        <v>48</v>
      </c>
      <c r="C21" s="71"/>
      <c r="D21" s="71"/>
      <c r="E21" s="71"/>
      <c r="F21" s="2">
        <f>D14</f>
        <v>559.68</v>
      </c>
      <c r="G21" s="24"/>
    </row>
    <row r="22" spans="1:7" ht="18" customHeight="1">
      <c r="A22" s="25">
        <v>3</v>
      </c>
      <c r="B22" s="71" t="s">
        <v>52</v>
      </c>
      <c r="C22" s="71"/>
      <c r="D22" s="71"/>
      <c r="E22" s="71"/>
      <c r="F22" s="2">
        <f>I13</f>
        <v>1227.096</v>
      </c>
      <c r="G22" s="24"/>
    </row>
    <row r="23" spans="1:7" ht="18" customHeight="1" hidden="1" outlineLevel="1">
      <c r="A23" s="25">
        <v>4</v>
      </c>
      <c r="B23" s="71" t="s">
        <v>12</v>
      </c>
      <c r="C23" s="71"/>
      <c r="D23" s="71"/>
      <c r="E23" s="71"/>
      <c r="F23" s="2">
        <f>F24+F25+F26</f>
        <v>0</v>
      </c>
      <c r="G23" s="24"/>
    </row>
    <row r="24" spans="1:7" ht="16.5" customHeight="1" hidden="1" outlineLevel="1">
      <c r="A24" s="25" t="s">
        <v>13</v>
      </c>
      <c r="B24" s="71" t="s">
        <v>34</v>
      </c>
      <c r="C24" s="71"/>
      <c r="D24" s="71"/>
      <c r="E24" s="71"/>
      <c r="F24" s="3">
        <v>0</v>
      </c>
      <c r="G24" s="12"/>
    </row>
    <row r="25" spans="1:7" ht="16.5" customHeight="1" hidden="1" outlineLevel="1">
      <c r="A25" s="25" t="s">
        <v>13</v>
      </c>
      <c r="B25" s="71" t="s">
        <v>35</v>
      </c>
      <c r="C25" s="71"/>
      <c r="D25" s="71"/>
      <c r="E25" s="71"/>
      <c r="F25" s="3">
        <v>0</v>
      </c>
      <c r="G25" s="12"/>
    </row>
    <row r="26" spans="1:7" ht="16.5" customHeight="1" hidden="1" outlineLevel="1">
      <c r="A26" s="25" t="s">
        <v>13</v>
      </c>
      <c r="B26" s="71" t="s">
        <v>36</v>
      </c>
      <c r="C26" s="71"/>
      <c r="D26" s="71"/>
      <c r="E26" s="71"/>
      <c r="F26" s="3">
        <v>0</v>
      </c>
      <c r="G26" s="12"/>
    </row>
    <row r="27" spans="1:7" ht="17.25" customHeight="1" collapsed="1">
      <c r="A27" s="25">
        <v>4</v>
      </c>
      <c r="B27" s="80" t="s">
        <v>55</v>
      </c>
      <c r="C27" s="80"/>
      <c r="D27" s="80"/>
      <c r="E27" s="80"/>
      <c r="F27" s="3">
        <f>D12+D13</f>
        <v>5382</v>
      </c>
      <c r="G27" s="12"/>
    </row>
    <row r="28" spans="1:7" s="28" customFormat="1" ht="21" customHeight="1">
      <c r="A28" s="26"/>
      <c r="B28" s="72" t="s">
        <v>14</v>
      </c>
      <c r="C28" s="72"/>
      <c r="D28" s="72"/>
      <c r="E28" s="72"/>
      <c r="F28" s="27">
        <f>F20+F21+F22+F23+F27</f>
        <v>14057.736</v>
      </c>
      <c r="G28" s="9"/>
    </row>
    <row r="30" spans="1:6" ht="18" customHeight="1">
      <c r="A30" s="62" t="s">
        <v>82</v>
      </c>
      <c r="B30" s="62"/>
      <c r="C30" s="62"/>
      <c r="D30" s="62"/>
      <c r="E30" s="62"/>
      <c r="F30" s="3">
        <f>D7+D15-F28</f>
        <v>-8675.592</v>
      </c>
    </row>
    <row r="31" spans="1:6" ht="20.25" customHeight="1">
      <c r="A31" s="62" t="s">
        <v>83</v>
      </c>
      <c r="B31" s="62"/>
      <c r="C31" s="62"/>
      <c r="D31" s="62"/>
      <c r="E31" s="62"/>
      <c r="F31" s="3">
        <f>F15</f>
        <v>-2034.39</v>
      </c>
    </row>
    <row r="32" spans="1:6" ht="18" customHeight="1">
      <c r="A32" s="59" t="s">
        <v>76</v>
      </c>
      <c r="B32" s="59"/>
      <c r="C32" s="59"/>
      <c r="D32" s="59"/>
      <c r="E32" s="59"/>
      <c r="F32" s="3">
        <f>F30+F31</f>
        <v>-10709.982</v>
      </c>
    </row>
    <row r="33" ht="11.25" customHeight="1"/>
    <row r="35" spans="1:6" ht="15.75">
      <c r="A35" s="29" t="s">
        <v>25</v>
      </c>
      <c r="B35" s="29" t="s">
        <v>17</v>
      </c>
      <c r="C35" s="73" t="s">
        <v>37</v>
      </c>
      <c r="D35" s="74"/>
      <c r="E35" s="75"/>
      <c r="F35" s="29" t="s">
        <v>38</v>
      </c>
    </row>
    <row r="36" spans="1:6" ht="15.75">
      <c r="A36" s="4"/>
      <c r="B36" s="6"/>
      <c r="C36" s="76"/>
      <c r="D36" s="77"/>
      <c r="E36" s="78"/>
      <c r="F36" s="7"/>
    </row>
    <row r="37" spans="1:6" s="28" customFormat="1" ht="15.75">
      <c r="A37" s="79" t="s">
        <v>39</v>
      </c>
      <c r="B37" s="79"/>
      <c r="C37" s="79"/>
      <c r="D37" s="79"/>
      <c r="E37" s="79"/>
      <c r="F37" s="30">
        <f>SUM(F36:F36)</f>
        <v>0</v>
      </c>
    </row>
  </sheetData>
  <sheetProtection/>
  <mergeCells count="16">
    <mergeCell ref="A1:F1"/>
    <mergeCell ref="A2:F2"/>
    <mergeCell ref="A17:F17"/>
    <mergeCell ref="B19:E19"/>
    <mergeCell ref="B20:E20"/>
    <mergeCell ref="B21:E21"/>
    <mergeCell ref="B28:E28"/>
    <mergeCell ref="C35:E35"/>
    <mergeCell ref="C36:E36"/>
    <mergeCell ref="A37:E37"/>
    <mergeCell ref="B22:E22"/>
    <mergeCell ref="B23:E23"/>
    <mergeCell ref="B24:E24"/>
    <mergeCell ref="B25:E25"/>
    <mergeCell ref="B26:E26"/>
    <mergeCell ref="B27:E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7"/>
  <sheetViews>
    <sheetView view="pageBreakPreview" zoomScaleSheetLayoutView="100" zoomScalePageLayoutView="0" workbookViewId="0" topLeftCell="A3">
      <selection activeCell="A7" sqref="A7:IV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68" t="s">
        <v>40</v>
      </c>
      <c r="B1" s="68"/>
      <c r="C1" s="68"/>
      <c r="D1" s="68"/>
      <c r="E1" s="68"/>
      <c r="F1" s="68"/>
      <c r="G1" s="63"/>
    </row>
    <row r="2" spans="1:8" ht="15.75">
      <c r="A2" s="68" t="s">
        <v>58</v>
      </c>
      <c r="B2" s="68"/>
      <c r="C2" s="68"/>
      <c r="D2" s="68"/>
      <c r="E2" s="68"/>
      <c r="F2" s="68"/>
      <c r="G2" s="9"/>
      <c r="H2" s="10"/>
    </row>
    <row r="3" ht="9" customHeight="1"/>
    <row r="4" spans="1:6" ht="15.75" hidden="1" outlineLevel="1">
      <c r="A4" s="12" t="s">
        <v>57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179.4</v>
      </c>
      <c r="E5" s="12" t="s">
        <v>20</v>
      </c>
      <c r="F5" s="12"/>
    </row>
    <row r="6" ht="9" customHeight="1" collapsed="1">
      <c r="I6" s="32"/>
    </row>
    <row r="7" spans="1:6" ht="15.75">
      <c r="A7" s="9"/>
      <c r="C7" s="9"/>
      <c r="D7" s="13"/>
      <c r="E7" s="9"/>
      <c r="F7" s="9"/>
    </row>
    <row r="8" spans="1:6" ht="15.75">
      <c r="A8" s="9" t="s">
        <v>22</v>
      </c>
      <c r="C8" s="12"/>
      <c r="D8" s="14">
        <f>C15</f>
        <v>-4661.0599999999995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27</v>
      </c>
      <c r="D10" s="17" t="s">
        <v>0</v>
      </c>
      <c r="E10" s="17" t="s">
        <v>28</v>
      </c>
      <c r="F10" s="17" t="s">
        <v>41</v>
      </c>
    </row>
    <row r="11" spans="1:9" s="20" customFormat="1" ht="30" customHeight="1">
      <c r="A11" s="4">
        <v>1</v>
      </c>
      <c r="B11" s="18" t="s">
        <v>2</v>
      </c>
      <c r="C11" s="50">
        <v>-3611.3</v>
      </c>
      <c r="D11" s="48">
        <v>18471</v>
      </c>
      <c r="E11" s="48">
        <v>19714.23</v>
      </c>
      <c r="F11" s="48">
        <f>C11-D11+E11</f>
        <v>-2368.0699999999997</v>
      </c>
      <c r="G11" s="16" t="s">
        <v>43</v>
      </c>
      <c r="H11" s="16">
        <v>7.96</v>
      </c>
      <c r="I11" s="60">
        <f>H11*12*H19</f>
        <v>17136.288</v>
      </c>
    </row>
    <row r="12" spans="1:9" s="20" customFormat="1" ht="15.75">
      <c r="A12" s="4">
        <v>2</v>
      </c>
      <c r="B12" s="18" t="s">
        <v>3</v>
      </c>
      <c r="C12" s="50">
        <v>-729.54</v>
      </c>
      <c r="D12" s="48">
        <v>4284.12</v>
      </c>
      <c r="E12" s="48">
        <v>4464.41</v>
      </c>
      <c r="F12" s="48">
        <f>C12-D12+E12</f>
        <v>-549.25</v>
      </c>
      <c r="G12" s="16" t="s">
        <v>44</v>
      </c>
      <c r="H12" s="16">
        <v>3.2</v>
      </c>
      <c r="I12" s="61">
        <f>H12*12*H19</f>
        <v>6888.960000000001</v>
      </c>
    </row>
    <row r="13" spans="1:9" s="20" customFormat="1" ht="29.25" customHeight="1">
      <c r="A13" s="4">
        <v>3</v>
      </c>
      <c r="B13" s="18" t="s">
        <v>47</v>
      </c>
      <c r="C13" s="50">
        <v>-210.78</v>
      </c>
      <c r="D13" s="48">
        <v>1097.88</v>
      </c>
      <c r="E13" s="48">
        <v>1167.91</v>
      </c>
      <c r="F13" s="48">
        <f>C13-D13+E13</f>
        <v>-140.75</v>
      </c>
      <c r="G13" s="16" t="s">
        <v>56</v>
      </c>
      <c r="H13" s="16">
        <v>0.69</v>
      </c>
      <c r="I13" s="61">
        <f>H13*12*H19</f>
        <v>1485.432</v>
      </c>
    </row>
    <row r="14" spans="1:8" s="20" customFormat="1" ht="30" customHeight="1">
      <c r="A14" s="4">
        <v>4</v>
      </c>
      <c r="B14" s="18" t="s">
        <v>48</v>
      </c>
      <c r="C14" s="50">
        <v>-109.44</v>
      </c>
      <c r="D14" s="48">
        <v>559.68</v>
      </c>
      <c r="E14" s="48">
        <v>597.36</v>
      </c>
      <c r="F14" s="48">
        <f>C14-D14+E14</f>
        <v>-71.75999999999988</v>
      </c>
      <c r="G14" s="19"/>
      <c r="H14" s="19"/>
    </row>
    <row r="15" spans="1:6" ht="19.5" customHeight="1">
      <c r="A15" s="4"/>
      <c r="B15" s="18" t="s">
        <v>4</v>
      </c>
      <c r="C15" s="49">
        <f>SUM(C11:C14)</f>
        <v>-4661.0599999999995</v>
      </c>
      <c r="D15" s="49">
        <f>SUM(D11:D14)</f>
        <v>24412.68</v>
      </c>
      <c r="E15" s="49">
        <f>SUM(E11:E14)</f>
        <v>25943.91</v>
      </c>
      <c r="F15" s="49">
        <f>SUM(F11:F14)</f>
        <v>-3129.8299999999995</v>
      </c>
    </row>
    <row r="16" ht="11.25" customHeight="1"/>
    <row r="17" spans="1:6" ht="15.75">
      <c r="A17" s="68" t="s">
        <v>29</v>
      </c>
      <c r="B17" s="68"/>
      <c r="C17" s="68"/>
      <c r="D17" s="68"/>
      <c r="E17" s="68"/>
      <c r="F17" s="68"/>
    </row>
    <row r="18" spans="1:8" ht="15.75">
      <c r="A18" s="63"/>
      <c r="B18" s="63"/>
      <c r="C18" s="63"/>
      <c r="D18" s="63"/>
      <c r="E18" s="63"/>
      <c r="F18" s="63"/>
      <c r="H18" s="5" t="s">
        <v>30</v>
      </c>
    </row>
    <row r="19" spans="1:8" ht="33" customHeight="1">
      <c r="A19" s="17" t="s">
        <v>42</v>
      </c>
      <c r="B19" s="69" t="s">
        <v>6</v>
      </c>
      <c r="C19" s="69"/>
      <c r="D19" s="69"/>
      <c r="E19" s="69"/>
      <c r="F19" s="21" t="s">
        <v>18</v>
      </c>
      <c r="G19" s="22"/>
      <c r="H19" s="5">
        <f>D5</f>
        <v>179.4</v>
      </c>
    </row>
    <row r="20" spans="1:10" ht="18" customHeight="1">
      <c r="A20" s="23">
        <v>1</v>
      </c>
      <c r="B20" s="70" t="s">
        <v>8</v>
      </c>
      <c r="C20" s="70"/>
      <c r="D20" s="70"/>
      <c r="E20" s="70"/>
      <c r="F20" s="1">
        <f>I12</f>
        <v>6888.960000000001</v>
      </c>
      <c r="G20" s="24"/>
      <c r="H20" s="5" t="s">
        <v>31</v>
      </c>
      <c r="I20" s="5" t="s">
        <v>32</v>
      </c>
      <c r="J20" s="5" t="s">
        <v>33</v>
      </c>
    </row>
    <row r="21" spans="1:7" ht="18" customHeight="1">
      <c r="A21" s="25">
        <v>2</v>
      </c>
      <c r="B21" s="71" t="s">
        <v>48</v>
      </c>
      <c r="C21" s="71"/>
      <c r="D21" s="71"/>
      <c r="E21" s="71"/>
      <c r="F21" s="2">
        <f>0.26*12*H19</f>
        <v>559.7280000000001</v>
      </c>
      <c r="G21" s="24"/>
    </row>
    <row r="22" spans="1:7" ht="18" customHeight="1">
      <c r="A22" s="25">
        <v>3</v>
      </c>
      <c r="B22" s="71" t="s">
        <v>52</v>
      </c>
      <c r="C22" s="71"/>
      <c r="D22" s="71"/>
      <c r="E22" s="71"/>
      <c r="F22" s="2">
        <f>I13</f>
        <v>1485.432</v>
      </c>
      <c r="G22" s="24"/>
    </row>
    <row r="23" spans="1:7" ht="18" customHeight="1" hidden="1" outlineLevel="1">
      <c r="A23" s="25">
        <v>4</v>
      </c>
      <c r="B23" s="71" t="s">
        <v>12</v>
      </c>
      <c r="C23" s="71"/>
      <c r="D23" s="71"/>
      <c r="E23" s="71"/>
      <c r="F23" s="2">
        <f>F24+F25+F26</f>
        <v>0</v>
      </c>
      <c r="G23" s="24"/>
    </row>
    <row r="24" spans="1:7" ht="16.5" customHeight="1" hidden="1" outlineLevel="1">
      <c r="A24" s="25" t="s">
        <v>13</v>
      </c>
      <c r="B24" s="71" t="s">
        <v>34</v>
      </c>
      <c r="C24" s="71"/>
      <c r="D24" s="71"/>
      <c r="E24" s="71"/>
      <c r="F24" s="3">
        <v>0</v>
      </c>
      <c r="G24" s="12"/>
    </row>
    <row r="25" spans="1:7" ht="16.5" customHeight="1" hidden="1" outlineLevel="1">
      <c r="A25" s="25" t="s">
        <v>13</v>
      </c>
      <c r="B25" s="71" t="s">
        <v>35</v>
      </c>
      <c r="C25" s="71"/>
      <c r="D25" s="71"/>
      <c r="E25" s="71"/>
      <c r="F25" s="3">
        <v>0</v>
      </c>
      <c r="G25" s="12"/>
    </row>
    <row r="26" spans="1:7" ht="16.5" customHeight="1" hidden="1" outlineLevel="1">
      <c r="A26" s="25" t="s">
        <v>13</v>
      </c>
      <c r="B26" s="71" t="s">
        <v>36</v>
      </c>
      <c r="C26" s="71"/>
      <c r="D26" s="71"/>
      <c r="E26" s="71"/>
      <c r="F26" s="3">
        <v>0</v>
      </c>
      <c r="G26" s="12"/>
    </row>
    <row r="27" spans="1:7" ht="17.25" customHeight="1" collapsed="1">
      <c r="A27" s="25">
        <v>4</v>
      </c>
      <c r="B27" s="80" t="s">
        <v>55</v>
      </c>
      <c r="C27" s="80"/>
      <c r="D27" s="80"/>
      <c r="E27" s="80"/>
      <c r="F27" s="3">
        <f>D12+D13</f>
        <v>5382</v>
      </c>
      <c r="G27" s="12"/>
    </row>
    <row r="28" spans="1:7" s="28" customFormat="1" ht="21" customHeight="1">
      <c r="A28" s="26"/>
      <c r="B28" s="72" t="s">
        <v>14</v>
      </c>
      <c r="C28" s="72"/>
      <c r="D28" s="72"/>
      <c r="E28" s="72"/>
      <c r="F28" s="27">
        <f>F20+F21+F22+F23+F27</f>
        <v>14316.12</v>
      </c>
      <c r="G28" s="9"/>
    </row>
    <row r="30" spans="1:6" ht="18" customHeight="1">
      <c r="A30" s="62" t="s">
        <v>77</v>
      </c>
      <c r="B30" s="62"/>
      <c r="C30" s="62"/>
      <c r="D30" s="62"/>
      <c r="E30" s="62"/>
      <c r="F30" s="3">
        <f>D7+D15-F28</f>
        <v>10096.56</v>
      </c>
    </row>
    <row r="31" spans="1:6" ht="20.25" customHeight="1">
      <c r="A31" s="62" t="s">
        <v>75</v>
      </c>
      <c r="B31" s="62"/>
      <c r="C31" s="62"/>
      <c r="D31" s="62"/>
      <c r="E31" s="62"/>
      <c r="F31" s="3">
        <f>F15</f>
        <v>-3129.8299999999995</v>
      </c>
    </row>
    <row r="32" spans="1:6" ht="18" customHeight="1">
      <c r="A32" s="59" t="s">
        <v>76</v>
      </c>
      <c r="B32" s="59"/>
      <c r="C32" s="59"/>
      <c r="D32" s="59"/>
      <c r="E32" s="59"/>
      <c r="F32" s="3">
        <f>F30+F31</f>
        <v>6966.73</v>
      </c>
    </row>
    <row r="33" ht="11.25" customHeight="1"/>
    <row r="35" spans="1:6" ht="15.75">
      <c r="A35" s="29" t="s">
        <v>25</v>
      </c>
      <c r="B35" s="29" t="s">
        <v>17</v>
      </c>
      <c r="C35" s="73" t="s">
        <v>37</v>
      </c>
      <c r="D35" s="74"/>
      <c r="E35" s="75"/>
      <c r="F35" s="29" t="s">
        <v>38</v>
      </c>
    </row>
    <row r="36" spans="1:6" ht="15.75">
      <c r="A36" s="4"/>
      <c r="B36" s="6"/>
      <c r="C36" s="76"/>
      <c r="D36" s="77"/>
      <c r="E36" s="78"/>
      <c r="F36" s="7"/>
    </row>
    <row r="37" spans="1:6" s="28" customFormat="1" ht="15.75">
      <c r="A37" s="79" t="s">
        <v>39</v>
      </c>
      <c r="B37" s="79"/>
      <c r="C37" s="79"/>
      <c r="D37" s="79"/>
      <c r="E37" s="79"/>
      <c r="F37" s="30">
        <f>SUM(F36:F36)</f>
        <v>0</v>
      </c>
    </row>
  </sheetData>
  <sheetProtection selectLockedCells="1" selectUnlockedCells="1"/>
  <mergeCells count="16">
    <mergeCell ref="B28:E28"/>
    <mergeCell ref="C35:E35"/>
    <mergeCell ref="C36:E36"/>
    <mergeCell ref="A37:E37"/>
    <mergeCell ref="B22:E22"/>
    <mergeCell ref="B23:E23"/>
    <mergeCell ref="B24:E24"/>
    <mergeCell ref="B25:E25"/>
    <mergeCell ref="B26:E26"/>
    <mergeCell ref="B27:E27"/>
    <mergeCell ref="A1:F1"/>
    <mergeCell ref="A2:F2"/>
    <mergeCell ref="A17:F17"/>
    <mergeCell ref="B19:E19"/>
    <mergeCell ref="B20:E20"/>
    <mergeCell ref="B21:E21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7"/>
  <sheetViews>
    <sheetView view="pageBreakPreview" zoomScaleSheetLayoutView="100" zoomScalePageLayoutView="0" workbookViewId="0" topLeftCell="A1">
      <selection activeCell="D8" sqref="D8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68" t="s">
        <v>40</v>
      </c>
      <c r="B1" s="68"/>
      <c r="C1" s="68"/>
      <c r="D1" s="68"/>
      <c r="E1" s="68"/>
      <c r="F1" s="68"/>
      <c r="G1" s="8"/>
    </row>
    <row r="2" spans="1:8" ht="15.75">
      <c r="A2" s="68" t="s">
        <v>58</v>
      </c>
      <c r="B2" s="68"/>
      <c r="C2" s="68"/>
      <c r="D2" s="68"/>
      <c r="E2" s="68"/>
      <c r="F2" s="68"/>
      <c r="G2" s="9"/>
      <c r="H2" s="10"/>
    </row>
    <row r="3" ht="9" customHeight="1"/>
    <row r="4" spans="1:6" ht="15.75" hidden="1" outlineLevel="1">
      <c r="A4" s="12" t="s">
        <v>57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179.4</v>
      </c>
      <c r="E5" s="12" t="s">
        <v>20</v>
      </c>
      <c r="F5" s="12"/>
    </row>
    <row r="6" ht="9" customHeight="1" collapsed="1">
      <c r="I6" s="32"/>
    </row>
    <row r="7" spans="1:6" ht="15.75">
      <c r="A7" s="9" t="s">
        <v>21</v>
      </c>
      <c r="C7" s="9"/>
      <c r="D7" s="13">
        <f>'2014'!B26</f>
        <v>-29385.48</v>
      </c>
      <c r="E7" s="9" t="s">
        <v>24</v>
      </c>
      <c r="F7" s="9"/>
    </row>
    <row r="8" spans="1:6" ht="15.75">
      <c r="A8" s="9" t="s">
        <v>22</v>
      </c>
      <c r="C8" s="12"/>
      <c r="D8" s="14">
        <f>C15</f>
        <v>-4661.0599999999995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27</v>
      </c>
      <c r="D10" s="17" t="s">
        <v>0</v>
      </c>
      <c r="E10" s="17" t="s">
        <v>28</v>
      </c>
      <c r="F10" s="17" t="s">
        <v>41</v>
      </c>
    </row>
    <row r="11" spans="1:9" s="20" customFormat="1" ht="30" customHeight="1">
      <c r="A11" s="4">
        <v>1</v>
      </c>
      <c r="B11" s="18" t="s">
        <v>2</v>
      </c>
      <c r="C11" s="50">
        <v>-3611.3</v>
      </c>
      <c r="D11" s="48">
        <v>18471</v>
      </c>
      <c r="E11" s="48">
        <v>19714.23</v>
      </c>
      <c r="F11" s="48">
        <f>C11-D11+E11</f>
        <v>-2368.0699999999997</v>
      </c>
      <c r="G11" s="16" t="s">
        <v>43</v>
      </c>
      <c r="H11" s="16">
        <v>7.96</v>
      </c>
      <c r="I11" s="60">
        <f>H11*12*H19</f>
        <v>17136.288</v>
      </c>
    </row>
    <row r="12" spans="1:9" s="20" customFormat="1" ht="15.75">
      <c r="A12" s="4">
        <v>2</v>
      </c>
      <c r="B12" s="18" t="s">
        <v>3</v>
      </c>
      <c r="C12" s="50">
        <v>-729.54</v>
      </c>
      <c r="D12" s="48">
        <v>4284.12</v>
      </c>
      <c r="E12" s="48">
        <v>4464.41</v>
      </c>
      <c r="F12" s="48">
        <f>C12-D12+E12</f>
        <v>-549.25</v>
      </c>
      <c r="G12" s="16" t="s">
        <v>44</v>
      </c>
      <c r="H12" s="16">
        <v>3.2</v>
      </c>
      <c r="I12" s="61">
        <f>H12*12*H19</f>
        <v>6888.960000000001</v>
      </c>
    </row>
    <row r="13" spans="1:9" s="20" customFormat="1" ht="29.25" customHeight="1">
      <c r="A13" s="4">
        <v>3</v>
      </c>
      <c r="B13" s="18" t="s">
        <v>47</v>
      </c>
      <c r="C13" s="50">
        <v>-210.78</v>
      </c>
      <c r="D13" s="48">
        <v>1097.88</v>
      </c>
      <c r="E13" s="48">
        <v>1167.91</v>
      </c>
      <c r="F13" s="48">
        <f>C13-D13+E13</f>
        <v>-140.75</v>
      </c>
      <c r="G13" s="16" t="s">
        <v>91</v>
      </c>
      <c r="H13" s="16">
        <v>0.57</v>
      </c>
      <c r="I13" s="61">
        <f>H13*12*H19</f>
        <v>1227.096</v>
      </c>
    </row>
    <row r="14" spans="1:8" s="20" customFormat="1" ht="30" customHeight="1">
      <c r="A14" s="4">
        <v>4</v>
      </c>
      <c r="B14" s="18" t="s">
        <v>48</v>
      </c>
      <c r="C14" s="50">
        <v>-109.44</v>
      </c>
      <c r="D14" s="48">
        <v>559.68</v>
      </c>
      <c r="E14" s="48">
        <v>597.36</v>
      </c>
      <c r="F14" s="48">
        <f>C14-D14+E14</f>
        <v>-71.75999999999988</v>
      </c>
      <c r="G14" s="19"/>
      <c r="H14" s="19"/>
    </row>
    <row r="15" spans="1:6" ht="19.5" customHeight="1">
      <c r="A15" s="4"/>
      <c r="B15" s="18" t="s">
        <v>4</v>
      </c>
      <c r="C15" s="49">
        <f>SUM(C11:C14)</f>
        <v>-4661.0599999999995</v>
      </c>
      <c r="D15" s="49">
        <f>SUM(D11:D14)</f>
        <v>24412.68</v>
      </c>
      <c r="E15" s="49">
        <f>SUM(E11:E14)</f>
        <v>25943.91</v>
      </c>
      <c r="F15" s="49">
        <f>SUM(F11:F14)</f>
        <v>-3129.8299999999995</v>
      </c>
    </row>
    <row r="16" ht="11.25" customHeight="1"/>
    <row r="17" spans="1:6" ht="15.75">
      <c r="A17" s="68" t="s">
        <v>29</v>
      </c>
      <c r="B17" s="68"/>
      <c r="C17" s="68"/>
      <c r="D17" s="68"/>
      <c r="E17" s="68"/>
      <c r="F17" s="68"/>
    </row>
    <row r="18" spans="1:8" ht="15.75">
      <c r="A18" s="31"/>
      <c r="B18" s="8"/>
      <c r="C18" s="8"/>
      <c r="D18" s="8"/>
      <c r="E18" s="8"/>
      <c r="F18" s="8"/>
      <c r="H18" s="5" t="s">
        <v>30</v>
      </c>
    </row>
    <row r="19" spans="1:8" ht="33" customHeight="1">
      <c r="A19" s="17" t="s">
        <v>42</v>
      </c>
      <c r="B19" s="69" t="s">
        <v>6</v>
      </c>
      <c r="C19" s="69"/>
      <c r="D19" s="69"/>
      <c r="E19" s="69"/>
      <c r="F19" s="21" t="s">
        <v>18</v>
      </c>
      <c r="G19" s="22"/>
      <c r="H19" s="5">
        <f>D5</f>
        <v>179.4</v>
      </c>
    </row>
    <row r="20" spans="1:10" ht="18" customHeight="1">
      <c r="A20" s="23">
        <v>1</v>
      </c>
      <c r="B20" s="70" t="s">
        <v>8</v>
      </c>
      <c r="C20" s="70"/>
      <c r="D20" s="70"/>
      <c r="E20" s="70"/>
      <c r="F20" s="1">
        <f>I12</f>
        <v>6888.960000000001</v>
      </c>
      <c r="G20" s="24"/>
      <c r="H20" s="5" t="s">
        <v>31</v>
      </c>
      <c r="I20" s="5" t="s">
        <v>32</v>
      </c>
      <c r="J20" s="5" t="s">
        <v>33</v>
      </c>
    </row>
    <row r="21" spans="1:7" ht="18" customHeight="1">
      <c r="A21" s="25">
        <v>2</v>
      </c>
      <c r="B21" s="71" t="s">
        <v>48</v>
      </c>
      <c r="C21" s="71"/>
      <c r="D21" s="71"/>
      <c r="E21" s="71"/>
      <c r="F21" s="2">
        <f>D14</f>
        <v>559.68</v>
      </c>
      <c r="G21" s="24"/>
    </row>
    <row r="22" spans="1:7" ht="18" customHeight="1">
      <c r="A22" s="25">
        <v>3</v>
      </c>
      <c r="B22" s="71" t="s">
        <v>52</v>
      </c>
      <c r="C22" s="71"/>
      <c r="D22" s="71"/>
      <c r="E22" s="71"/>
      <c r="F22" s="2">
        <f>I13</f>
        <v>1227.096</v>
      </c>
      <c r="G22" s="24"/>
    </row>
    <row r="23" spans="1:7" ht="18" customHeight="1" hidden="1" outlineLevel="1">
      <c r="A23" s="25">
        <v>4</v>
      </c>
      <c r="B23" s="71" t="s">
        <v>12</v>
      </c>
      <c r="C23" s="71"/>
      <c r="D23" s="71"/>
      <c r="E23" s="71"/>
      <c r="F23" s="2">
        <f>F24+F25+F26</f>
        <v>0</v>
      </c>
      <c r="G23" s="24"/>
    </row>
    <row r="24" spans="1:7" ht="16.5" customHeight="1" hidden="1" outlineLevel="1">
      <c r="A24" s="25" t="s">
        <v>13</v>
      </c>
      <c r="B24" s="71" t="s">
        <v>34</v>
      </c>
      <c r="C24" s="71"/>
      <c r="D24" s="71"/>
      <c r="E24" s="71"/>
      <c r="F24" s="3">
        <v>0</v>
      </c>
      <c r="G24" s="12"/>
    </row>
    <row r="25" spans="1:7" ht="16.5" customHeight="1" hidden="1" outlineLevel="1">
      <c r="A25" s="25" t="s">
        <v>13</v>
      </c>
      <c r="B25" s="71" t="s">
        <v>35</v>
      </c>
      <c r="C25" s="71"/>
      <c r="D25" s="71"/>
      <c r="E25" s="71"/>
      <c r="F25" s="3">
        <v>0</v>
      </c>
      <c r="G25" s="12"/>
    </row>
    <row r="26" spans="1:7" ht="16.5" customHeight="1" hidden="1" outlineLevel="1">
      <c r="A26" s="25" t="s">
        <v>13</v>
      </c>
      <c r="B26" s="71" t="s">
        <v>36</v>
      </c>
      <c r="C26" s="71"/>
      <c r="D26" s="71"/>
      <c r="E26" s="71"/>
      <c r="F26" s="3">
        <v>0</v>
      </c>
      <c r="G26" s="12"/>
    </row>
    <row r="27" spans="1:7" ht="17.25" customHeight="1" collapsed="1">
      <c r="A27" s="25">
        <v>4</v>
      </c>
      <c r="B27" s="80" t="s">
        <v>55</v>
      </c>
      <c r="C27" s="80"/>
      <c r="D27" s="80"/>
      <c r="E27" s="80"/>
      <c r="F27" s="3">
        <f>D12+D13</f>
        <v>5382</v>
      </c>
      <c r="G27" s="12"/>
    </row>
    <row r="28" spans="1:7" s="28" customFormat="1" ht="21" customHeight="1">
      <c r="A28" s="26"/>
      <c r="B28" s="72" t="s">
        <v>14</v>
      </c>
      <c r="C28" s="72"/>
      <c r="D28" s="72"/>
      <c r="E28" s="72"/>
      <c r="F28" s="27">
        <f>F20+F21+F22+F23+F27</f>
        <v>14057.736</v>
      </c>
      <c r="G28" s="9"/>
    </row>
    <row r="30" spans="1:6" ht="18" customHeight="1">
      <c r="A30" s="62" t="s">
        <v>77</v>
      </c>
      <c r="B30" s="62"/>
      <c r="C30" s="62"/>
      <c r="D30" s="62"/>
      <c r="E30" s="62"/>
      <c r="F30" s="3">
        <f>D7+D15-F28</f>
        <v>-19030.536</v>
      </c>
    </row>
    <row r="31" spans="1:6" ht="20.25" customHeight="1">
      <c r="A31" s="58" t="s">
        <v>75</v>
      </c>
      <c r="B31" s="58"/>
      <c r="C31" s="58"/>
      <c r="D31" s="58"/>
      <c r="E31" s="58"/>
      <c r="F31" s="3">
        <f>F15</f>
        <v>-3129.8299999999995</v>
      </c>
    </row>
    <row r="32" spans="1:6" ht="18" customHeight="1">
      <c r="A32" s="59" t="s">
        <v>76</v>
      </c>
      <c r="B32" s="59"/>
      <c r="C32" s="59"/>
      <c r="D32" s="59"/>
      <c r="E32" s="59"/>
      <c r="F32" s="3">
        <f>F30+F31</f>
        <v>-22160.365999999998</v>
      </c>
    </row>
    <row r="33" ht="11.25" customHeight="1"/>
    <row r="35" spans="1:6" ht="15.75">
      <c r="A35" s="29" t="s">
        <v>25</v>
      </c>
      <c r="B35" s="29" t="s">
        <v>17</v>
      </c>
      <c r="C35" s="73" t="s">
        <v>37</v>
      </c>
      <c r="D35" s="74"/>
      <c r="E35" s="75"/>
      <c r="F35" s="29" t="s">
        <v>38</v>
      </c>
    </row>
    <row r="36" spans="1:6" ht="15.75">
      <c r="A36" s="4"/>
      <c r="B36" s="6"/>
      <c r="C36" s="76"/>
      <c r="D36" s="77"/>
      <c r="E36" s="78"/>
      <c r="F36" s="7"/>
    </row>
    <row r="37" spans="1:6" s="28" customFormat="1" ht="15.75">
      <c r="A37" s="79" t="s">
        <v>39</v>
      </c>
      <c r="B37" s="79"/>
      <c r="C37" s="79"/>
      <c r="D37" s="79"/>
      <c r="E37" s="79"/>
      <c r="F37" s="30">
        <f>SUM(F36:F36)</f>
        <v>0</v>
      </c>
    </row>
  </sheetData>
  <sheetProtection selectLockedCells="1" selectUnlockedCells="1"/>
  <mergeCells count="16">
    <mergeCell ref="A1:F1"/>
    <mergeCell ref="A2:F2"/>
    <mergeCell ref="A17:F17"/>
    <mergeCell ref="B19:E19"/>
    <mergeCell ref="B20:E20"/>
    <mergeCell ref="B21:E21"/>
    <mergeCell ref="C36:E36"/>
    <mergeCell ref="A37:E37"/>
    <mergeCell ref="C35:E35"/>
    <mergeCell ref="B28:E28"/>
    <mergeCell ref="B22:E22"/>
    <mergeCell ref="B23:E23"/>
    <mergeCell ref="B24:E24"/>
    <mergeCell ref="B25:E25"/>
    <mergeCell ref="B26:E26"/>
    <mergeCell ref="B27:E27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7">
      <selection activeCell="B27" sqref="B27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81" t="s">
        <v>45</v>
      </c>
      <c r="B1" s="81"/>
      <c r="C1" s="81"/>
      <c r="D1" s="81"/>
      <c r="E1" s="81"/>
    </row>
    <row r="2" spans="1:5" ht="18.75">
      <c r="A2" s="81" t="s">
        <v>59</v>
      </c>
      <c r="B2" s="81"/>
      <c r="C2" s="81"/>
      <c r="D2" s="81"/>
      <c r="E2" s="81"/>
    </row>
    <row r="3" ht="18.75">
      <c r="A3" s="33"/>
    </row>
    <row r="4" ht="18.75">
      <c r="A4" s="34" t="s">
        <v>60</v>
      </c>
    </row>
    <row r="5" ht="18.75">
      <c r="A5" s="34" t="s">
        <v>61</v>
      </c>
    </row>
    <row r="6" ht="18.75">
      <c r="A6" s="34"/>
    </row>
    <row r="7" ht="16.5" thickBot="1">
      <c r="A7" s="35" t="s">
        <v>62</v>
      </c>
    </row>
    <row r="8" spans="1:5" ht="50.25" customHeight="1" thickBot="1">
      <c r="A8" s="36"/>
      <c r="B8" s="37" t="s">
        <v>46</v>
      </c>
      <c r="C8" s="37" t="s">
        <v>0</v>
      </c>
      <c r="D8" s="37" t="s">
        <v>1</v>
      </c>
      <c r="E8" s="37" t="s">
        <v>22</v>
      </c>
    </row>
    <row r="9" spans="1:5" ht="19.5" thickBot="1">
      <c r="A9" s="38" t="s">
        <v>2</v>
      </c>
      <c r="B9" s="39">
        <v>4854.53</v>
      </c>
      <c r="C9" s="39">
        <v>18471</v>
      </c>
      <c r="D9" s="39">
        <v>19714.23</v>
      </c>
      <c r="E9" s="39">
        <v>3611.3</v>
      </c>
    </row>
    <row r="10" spans="1:5" ht="19.5" thickBot="1">
      <c r="A10" s="38" t="s">
        <v>3</v>
      </c>
      <c r="B10" s="39">
        <v>588.42</v>
      </c>
      <c r="C10" s="39">
        <v>3882.77</v>
      </c>
      <c r="D10" s="39">
        <v>3741.65</v>
      </c>
      <c r="E10" s="39">
        <v>729.54</v>
      </c>
    </row>
    <row r="11" spans="1:5" ht="38.25" thickBot="1">
      <c r="A11" s="38" t="s">
        <v>47</v>
      </c>
      <c r="B11" s="39">
        <v>329.35</v>
      </c>
      <c r="C11" s="39">
        <v>1097.88</v>
      </c>
      <c r="D11" s="39">
        <v>1216.45</v>
      </c>
      <c r="E11" s="39">
        <v>210.78</v>
      </c>
    </row>
    <row r="12" spans="1:5" ht="19.5" customHeight="1" thickBot="1">
      <c r="A12" s="38" t="s">
        <v>48</v>
      </c>
      <c r="B12" s="39">
        <v>147.12</v>
      </c>
      <c r="C12" s="39">
        <v>559.68</v>
      </c>
      <c r="D12" s="39">
        <v>597.36</v>
      </c>
      <c r="E12" s="39">
        <v>109.44</v>
      </c>
    </row>
    <row r="13" spans="1:5" ht="19.5" thickBot="1">
      <c r="A13" s="38" t="s">
        <v>4</v>
      </c>
      <c r="B13" s="40">
        <v>5919.42</v>
      </c>
      <c r="C13" s="40">
        <v>24011.33</v>
      </c>
      <c r="D13" s="40">
        <v>25269.69</v>
      </c>
      <c r="E13" s="40">
        <v>4661.06</v>
      </c>
    </row>
    <row r="14" ht="18.75">
      <c r="A14" s="41"/>
    </row>
    <row r="15" ht="19.5" thickBot="1">
      <c r="A15" s="41" t="s">
        <v>5</v>
      </c>
    </row>
    <row r="16" spans="1:3" ht="38.25" thickBot="1">
      <c r="A16" s="42" t="s">
        <v>49</v>
      </c>
      <c r="B16" s="37" t="s">
        <v>6</v>
      </c>
      <c r="C16" s="37" t="s">
        <v>18</v>
      </c>
    </row>
    <row r="17" spans="1:3" ht="19.5" thickBot="1">
      <c r="A17" s="43" t="s">
        <v>7</v>
      </c>
      <c r="B17" s="44" t="s">
        <v>3</v>
      </c>
      <c r="C17" s="39">
        <v>4980.65</v>
      </c>
    </row>
    <row r="18" spans="1:3" ht="19.5" thickBot="1">
      <c r="A18" s="43" t="s">
        <v>9</v>
      </c>
      <c r="B18" s="44" t="s">
        <v>48</v>
      </c>
      <c r="C18" s="39">
        <v>559.68</v>
      </c>
    </row>
    <row r="19" spans="1:3" ht="19.5" thickBot="1">
      <c r="A19" s="43" t="s">
        <v>10</v>
      </c>
      <c r="B19" s="44" t="s">
        <v>52</v>
      </c>
      <c r="C19" s="39">
        <v>1227.1</v>
      </c>
    </row>
    <row r="20" spans="1:3" ht="19.5" thickBot="1">
      <c r="A20" s="43" t="s">
        <v>11</v>
      </c>
      <c r="B20" s="44" t="s">
        <v>8</v>
      </c>
      <c r="C20" s="39">
        <v>6888.96</v>
      </c>
    </row>
    <row r="21" spans="1:3" ht="38.25" thickBot="1">
      <c r="A21" s="43" t="s">
        <v>53</v>
      </c>
      <c r="B21" s="44" t="s">
        <v>12</v>
      </c>
      <c r="C21" s="39">
        <v>47808</v>
      </c>
    </row>
    <row r="22" spans="1:3" ht="38.25" thickBot="1">
      <c r="A22" s="43" t="s">
        <v>13</v>
      </c>
      <c r="B22" s="44" t="s">
        <v>63</v>
      </c>
      <c r="C22" s="39">
        <v>47808</v>
      </c>
    </row>
    <row r="23" spans="1:3" ht="19.5" thickBot="1">
      <c r="A23" s="43" t="s">
        <v>64</v>
      </c>
      <c r="B23" s="44" t="s">
        <v>54</v>
      </c>
      <c r="C23" s="39">
        <v>322.92</v>
      </c>
    </row>
    <row r="24" spans="1:3" ht="38.25" thickBot="1">
      <c r="A24" s="38"/>
      <c r="B24" s="45" t="s">
        <v>50</v>
      </c>
      <c r="C24" s="40">
        <v>61787.31</v>
      </c>
    </row>
    <row r="25" ht="15.75" thickBot="1">
      <c r="A25" s="46"/>
    </row>
    <row r="26" spans="1:3" ht="57" thickBot="1">
      <c r="A26" s="51" t="s">
        <v>65</v>
      </c>
      <c r="B26" s="37">
        <v>-29385.48</v>
      </c>
      <c r="C26" s="66"/>
    </row>
    <row r="27" spans="1:2" ht="57" thickBot="1">
      <c r="A27" s="38" t="s">
        <v>15</v>
      </c>
      <c r="B27" s="40">
        <v>4661.06</v>
      </c>
    </row>
    <row r="28" spans="1:2" ht="38.25" thickBot="1">
      <c r="A28" s="43" t="s">
        <v>16</v>
      </c>
      <c r="B28" s="40" t="s">
        <v>66</v>
      </c>
    </row>
    <row r="29" spans="1:2" ht="38.25" thickBot="1">
      <c r="A29" s="43" t="s">
        <v>51</v>
      </c>
      <c r="B29" s="39">
        <v>3611.3</v>
      </c>
    </row>
    <row r="30" ht="15">
      <c r="A30" s="46"/>
    </row>
    <row r="31" ht="15.75">
      <c r="A31" s="47" t="s">
        <v>67</v>
      </c>
    </row>
    <row r="32" ht="15.75">
      <c r="A32" s="52"/>
    </row>
    <row r="33" ht="15.75">
      <c r="A33" s="52"/>
    </row>
    <row r="34" ht="15.75">
      <c r="A34" s="52"/>
    </row>
    <row r="35" ht="15.75">
      <c r="A35" s="52"/>
    </row>
    <row r="36" ht="15.75">
      <c r="A36" s="52"/>
    </row>
    <row r="37" ht="15.75">
      <c r="A37" s="52"/>
    </row>
    <row r="38" ht="15.75">
      <c r="A38" s="52"/>
    </row>
    <row r="39" ht="15.75">
      <c r="A39" s="52"/>
    </row>
    <row r="40" ht="15.75">
      <c r="A40" s="52"/>
    </row>
    <row r="41" ht="15.75">
      <c r="A41" s="52" t="s">
        <v>68</v>
      </c>
    </row>
    <row r="42" ht="16.5" thickBot="1">
      <c r="A42" s="52"/>
    </row>
    <row r="43" spans="1:3" ht="15.75" thickBot="1">
      <c r="A43" s="53" t="s">
        <v>17</v>
      </c>
      <c r="B43" s="54" t="s">
        <v>69</v>
      </c>
      <c r="C43" s="54" t="s">
        <v>70</v>
      </c>
    </row>
    <row r="44" spans="1:3" ht="15.75" thickBot="1">
      <c r="A44" s="55" t="s">
        <v>71</v>
      </c>
      <c r="B44" s="56" t="s">
        <v>72</v>
      </c>
      <c r="C44" s="57">
        <v>6140</v>
      </c>
    </row>
    <row r="45" spans="1:3" ht="15.75" thickBot="1">
      <c r="A45" s="55" t="s">
        <v>73</v>
      </c>
      <c r="B45" s="56" t="s">
        <v>74</v>
      </c>
      <c r="C45" s="57">
        <v>41668</v>
      </c>
    </row>
    <row r="46" ht="15.75">
      <c r="A46" s="47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УКСГ</cp:lastModifiedBy>
  <cp:lastPrinted>2017-08-18T14:15:33Z</cp:lastPrinted>
  <dcterms:created xsi:type="dcterms:W3CDTF">2015-10-12T10:40:12Z</dcterms:created>
  <dcterms:modified xsi:type="dcterms:W3CDTF">2018-03-26T12:08:53Z</dcterms:modified>
  <cp:category/>
  <cp:version/>
  <cp:contentType/>
  <cp:contentStatus/>
</cp:coreProperties>
</file>