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  <sheet name="2013" sheetId="6" r:id="rId6"/>
  </sheets>
  <definedNames>
    <definedName name="_xlnm.Print_Area" localSheetId="3">'2015'!$A$1:$F$34</definedName>
    <definedName name="_xlnm.Print_Area" localSheetId="2">'2015 (2)'!$A$1:$F$39</definedName>
  </definedNames>
  <calcPr fullCalcOnLoad="1"/>
</workbook>
</file>

<file path=xl/sharedStrings.xml><?xml version="1.0" encoding="utf-8"?>
<sst xmlns="http://schemas.openxmlformats.org/spreadsheetml/2006/main" count="310" uniqueCount="101">
  <si>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</si>
  <si>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</si>
  <si>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</si>
  <si>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</si>
  <si>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</si>
  <si>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</si>
  <si>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</si>
  <si>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</si>
  <si>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</si>
  <si>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</si>
  <si>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</si>
  <si>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</si>
  <si>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</si>
  <si>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</si>
  <si>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</si>
  <si>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</si>
  <si>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</si>
  <si>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</si>
  <si>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</si>
  <si>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</si>
  <si>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</si>
  <si>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</si>
  <si>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</si>
  <si>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</si>
  <si>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</si>
  <si>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</si>
  <si>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</si>
  <si>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</si>
  <si>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</si>
  <si>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</si>
  <si>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</si>
  <si>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</si>
  <si>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</si>
  <si>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</si>
  <si>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</si>
  <si>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</si>
  <si>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</si>
  <si>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</si>
  <si>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</si>
  <si>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</si>
  <si>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</si>
  <si>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</si>
  <si>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</si>
  <si>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</si>
  <si>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</si>
  <si>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</si>
  <si>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</si>
  <si>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</si>
  <si>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</si>
  <si>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</si>
  <si>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</si>
  <si>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Обслуживание ВГО</t>
  </si>
  <si>
    <t>руб. (прибыль)</t>
  </si>
  <si>
    <t>Персонифицированный учет МКД (за 2013 год)</t>
  </si>
  <si>
    <t>Задолженность на 01.01.2014 г.</t>
  </si>
  <si>
    <t>3.</t>
  </si>
  <si>
    <t>Задолженность населения на 31.12.2013г., в т.ч.</t>
  </si>
  <si>
    <t xml:space="preserve">     - за декабрь 2013 года</t>
  </si>
  <si>
    <t>6.</t>
  </si>
  <si>
    <t>Осмотры</t>
  </si>
  <si>
    <t>Сальдо на 01.01.2014г (по начислениям) (+)</t>
  </si>
  <si>
    <t>уборка придомовой территории</t>
  </si>
  <si>
    <t>В управлении ООО «УК Старый Город» - с 01.06.2012 года</t>
  </si>
  <si>
    <t xml:space="preserve">Выполненные работы </t>
  </si>
  <si>
    <t>Задолженность на 01.01.2013 г</t>
  </si>
  <si>
    <t>Экономист ООО «УК Старый город»                                                                      Боброва А.Е.</t>
  </si>
  <si>
    <t>Ул. Ю.Гагарина, д. 171</t>
  </si>
  <si>
    <t>Ул. Гагарина, д.171</t>
  </si>
  <si>
    <t>Общая площадь квартир –  131,6 м.кв.</t>
  </si>
  <si>
    <t>Остаток на 01.01.2013 года – 5038,92(+)</t>
  </si>
  <si>
    <t xml:space="preserve">уборка придомовой территории                                                           </t>
  </si>
  <si>
    <t>6883,77</t>
  </si>
  <si>
    <t>частичный ремонт кровли, автовышка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</si>
  <si>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</si>
  <si>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</si>
  <si>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</si>
  <si>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</si>
  <si>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 xml:space="preserve">Остаток на 01.01.2014 г. 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</si>
  <si>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</si>
  <si>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</si>
  <si>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</si>
  <si>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</si>
  <si>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</si>
  <si>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</si>
  <si>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</si>
  <si>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</si>
  <si>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</si>
  <si>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</si>
  <si>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</si>
  <si>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Покос</t>
  </si>
  <si>
    <t>Аварийные работы</t>
  </si>
  <si>
    <t>Санитарное содержание прилегающей территории, покос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</si>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</sst>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4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7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92</v>
      </c>
      <c r="B1" s="76"/>
      <c r="C1" s="76"/>
      <c r="D1" s="76"/>
      <c r="E1" s="76"/>
      <c r="F1" s="76"/>
      <c r="G1" s="74"/>
    </row>
    <row r="2" spans="1:8" ht="15.75">
      <c r="A2" s="76" t="s">
        <v>66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131.6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93</v>
      </c>
      <c r="C7" s="9"/>
      <c r="D7" s="72">
        <f>'2016'!F31</f>
        <v>22983.771999999997</v>
      </c>
      <c r="E7" s="9" t="s">
        <v>52</v>
      </c>
      <c r="F7" s="9"/>
    </row>
    <row r="8" spans="1:6" ht="15.75">
      <c r="A8" s="9" t="s">
        <v>94</v>
      </c>
      <c r="C8" s="12"/>
      <c r="D8" s="14">
        <f>C15</f>
        <v>-13728.879999999997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95</v>
      </c>
      <c r="D10" s="17" t="s">
        <v>0</v>
      </c>
      <c r="E10" s="17" t="s">
        <v>26</v>
      </c>
      <c r="F10" s="17" t="s">
        <v>96</v>
      </c>
    </row>
    <row r="11" spans="1:9" s="20" customFormat="1" ht="30" customHeight="1">
      <c r="A11" s="4">
        <v>1</v>
      </c>
      <c r="B11" s="18" t="s">
        <v>2</v>
      </c>
      <c r="C11" s="50">
        <v>-11529.509999999998</v>
      </c>
      <c r="D11" s="48">
        <v>14781.24</v>
      </c>
      <c r="E11" s="48">
        <v>12746.42</v>
      </c>
      <c r="F11" s="48">
        <f>C11-D11+E11</f>
        <v>-13564.33</v>
      </c>
      <c r="G11" s="16" t="s">
        <v>42</v>
      </c>
      <c r="H11" s="16">
        <v>9.36</v>
      </c>
      <c r="I11" s="64">
        <f>H11*12*H19</f>
        <v>14781.311999999998</v>
      </c>
    </row>
    <row r="12" spans="1:9" s="20" customFormat="1" ht="15.75">
      <c r="A12" s="4">
        <v>2</v>
      </c>
      <c r="B12" s="18" t="s">
        <v>3</v>
      </c>
      <c r="C12" s="50">
        <v>-1281.1600000000005</v>
      </c>
      <c r="D12" s="48">
        <v>1642.44</v>
      </c>
      <c r="E12" s="48">
        <v>1416.33</v>
      </c>
      <c r="F12" s="48">
        <f>C12-D12+E12</f>
        <v>-1507.2700000000004</v>
      </c>
      <c r="G12" s="16" t="s">
        <v>43</v>
      </c>
      <c r="H12" s="16">
        <v>3.2</v>
      </c>
      <c r="I12" s="65">
        <f>H12*12*H19</f>
        <v>5053.4400000000005</v>
      </c>
    </row>
    <row r="13" spans="1:9" s="20" customFormat="1" ht="29.25" customHeight="1">
      <c r="A13" s="4">
        <v>3</v>
      </c>
      <c r="B13" s="18" t="s">
        <v>44</v>
      </c>
      <c r="C13" s="50">
        <v>-598.07</v>
      </c>
      <c r="D13" s="48">
        <v>805.44</v>
      </c>
      <c r="E13" s="48">
        <v>694.59</v>
      </c>
      <c r="F13" s="48">
        <f>C13-D13+E13</f>
        <v>-708.9200000000002</v>
      </c>
      <c r="G13" s="16" t="s">
        <v>50</v>
      </c>
      <c r="H13" s="16">
        <v>1.68</v>
      </c>
      <c r="I13" s="65">
        <f>H13*12*H19</f>
        <v>2653.056</v>
      </c>
    </row>
    <row r="14" spans="1:9" s="20" customFormat="1" ht="30" customHeight="1">
      <c r="A14" s="4">
        <v>4</v>
      </c>
      <c r="B14" s="18" t="s">
        <v>51</v>
      </c>
      <c r="C14" s="50">
        <v>-320.14</v>
      </c>
      <c r="D14" s="48">
        <v>588.24</v>
      </c>
      <c r="E14" s="48">
        <v>472.89</v>
      </c>
      <c r="F14" s="48">
        <f>C14-D14+E14</f>
        <v>-435.49</v>
      </c>
      <c r="G14" s="19" t="s">
        <v>99</v>
      </c>
      <c r="H14" s="19">
        <v>0.69</v>
      </c>
      <c r="I14" s="20">
        <f>H14*12*H19</f>
        <v>1089.648</v>
      </c>
    </row>
    <row r="15" spans="1:6" ht="19.5" customHeight="1">
      <c r="A15" s="4"/>
      <c r="B15" s="18" t="s">
        <v>4</v>
      </c>
      <c r="C15" s="49">
        <f>SUM(C11:C14)</f>
        <v>-13728.879999999997</v>
      </c>
      <c r="D15" s="49">
        <f>SUM(D11:D14)</f>
        <v>17817.36</v>
      </c>
      <c r="E15" s="49">
        <f>SUM(E11:E14)</f>
        <v>15330.23</v>
      </c>
      <c r="F15" s="49">
        <f>SUM(F11:F14)</f>
        <v>-16216.01</v>
      </c>
    </row>
    <row r="16" ht="11.25" customHeight="1"/>
    <row r="17" spans="1:8" ht="15.75">
      <c r="A17" s="76" t="s">
        <v>27</v>
      </c>
      <c r="B17" s="76"/>
      <c r="C17" s="76"/>
      <c r="D17" s="76"/>
      <c r="E17" s="76"/>
      <c r="F17" s="76"/>
      <c r="H17" s="75" t="s">
        <v>100</v>
      </c>
    </row>
    <row r="18" spans="1:8" ht="15.75">
      <c r="A18" s="74"/>
      <c r="B18" s="74"/>
      <c r="C18" s="74"/>
      <c r="D18" s="74"/>
      <c r="E18" s="74"/>
      <c r="F18" s="74"/>
      <c r="H18" s="5" t="s">
        <v>28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16</v>
      </c>
      <c r="G19" s="22"/>
      <c r="H19" s="5">
        <f>D5</f>
        <v>131.6</v>
      </c>
    </row>
    <row r="20" spans="1:10" ht="18" customHeight="1">
      <c r="A20" s="23">
        <v>1</v>
      </c>
      <c r="B20" s="78" t="s">
        <v>8</v>
      </c>
      <c r="C20" s="78"/>
      <c r="D20" s="78"/>
      <c r="E20" s="79"/>
      <c r="F20" s="73">
        <f>I12</f>
        <v>5053.4400000000005</v>
      </c>
      <c r="G20" s="12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80" t="s">
        <v>51</v>
      </c>
      <c r="C21" s="80"/>
      <c r="D21" s="80"/>
      <c r="E21" s="81"/>
      <c r="F21" s="73">
        <f>D14</f>
        <v>588.24</v>
      </c>
      <c r="G21" s="12"/>
    </row>
    <row r="22" spans="1:7" ht="18" customHeight="1">
      <c r="A22" s="25">
        <v>3</v>
      </c>
      <c r="B22" s="80" t="s">
        <v>47</v>
      </c>
      <c r="C22" s="80"/>
      <c r="D22" s="80"/>
      <c r="E22" s="81"/>
      <c r="F22" s="73">
        <f>I14</f>
        <v>1089.648</v>
      </c>
      <c r="G22" s="12"/>
    </row>
    <row r="23" spans="1:7" ht="18" customHeight="1">
      <c r="A23" s="25">
        <v>4</v>
      </c>
      <c r="B23" s="80" t="s">
        <v>91</v>
      </c>
      <c r="C23" s="80"/>
      <c r="D23" s="80"/>
      <c r="E23" s="81"/>
      <c r="F23" s="73">
        <f>I13</f>
        <v>2653.056</v>
      </c>
      <c r="G23" s="12"/>
    </row>
    <row r="24" spans="1:7" ht="18" customHeight="1">
      <c r="A24" s="25">
        <v>5</v>
      </c>
      <c r="B24" s="80" t="s">
        <v>11</v>
      </c>
      <c r="C24" s="80"/>
      <c r="D24" s="80"/>
      <c r="E24" s="80"/>
      <c r="F24" s="1">
        <f>F25+F26+F27</f>
        <v>0</v>
      </c>
      <c r="G24" s="24"/>
    </row>
    <row r="25" spans="1:7" ht="16.5" customHeight="1">
      <c r="A25" s="25" t="s">
        <v>12</v>
      </c>
      <c r="B25" s="80" t="s">
        <v>90</v>
      </c>
      <c r="C25" s="80"/>
      <c r="D25" s="80"/>
      <c r="E25" s="80"/>
      <c r="F25" s="3">
        <f>F38</f>
        <v>0</v>
      </c>
      <c r="G25" s="12"/>
    </row>
    <row r="26" spans="1:7" ht="16.5" customHeight="1">
      <c r="A26" s="25" t="s">
        <v>12</v>
      </c>
      <c r="B26" s="80" t="s">
        <v>34</v>
      </c>
      <c r="C26" s="80"/>
      <c r="D26" s="80"/>
      <c r="E26" s="80"/>
      <c r="F26" s="3">
        <v>0</v>
      </c>
      <c r="G26" s="12"/>
    </row>
    <row r="27" spans="1:7" ht="16.5" customHeight="1">
      <c r="A27" s="25" t="s">
        <v>12</v>
      </c>
      <c r="B27" s="80" t="s">
        <v>35</v>
      </c>
      <c r="C27" s="80"/>
      <c r="D27" s="80"/>
      <c r="E27" s="80"/>
      <c r="F27" s="3">
        <v>0</v>
      </c>
      <c r="G27" s="12"/>
    </row>
    <row r="28" spans="1:7" ht="17.25" customHeight="1">
      <c r="A28" s="25">
        <v>6</v>
      </c>
      <c r="B28" s="82" t="s">
        <v>49</v>
      </c>
      <c r="C28" s="82"/>
      <c r="D28" s="82"/>
      <c r="E28" s="82"/>
      <c r="F28" s="3">
        <f>D12+D13</f>
        <v>2447.88</v>
      </c>
      <c r="G28" s="12"/>
    </row>
    <row r="29" spans="1:7" s="28" customFormat="1" ht="21" customHeight="1">
      <c r="A29" s="26"/>
      <c r="B29" s="83" t="s">
        <v>13</v>
      </c>
      <c r="C29" s="83"/>
      <c r="D29" s="83"/>
      <c r="E29" s="83"/>
      <c r="F29" s="27">
        <f>F20+F21+F23+F24+F28+F22</f>
        <v>11832.264000000001</v>
      </c>
      <c r="G29" s="9"/>
    </row>
    <row r="31" spans="1:6" ht="18" customHeight="1">
      <c r="A31" s="66" t="s">
        <v>97</v>
      </c>
      <c r="B31" s="66"/>
      <c r="C31" s="66"/>
      <c r="D31" s="66"/>
      <c r="E31" s="66"/>
      <c r="F31" s="3">
        <f>D7+D15-F29</f>
        <v>28968.867999999995</v>
      </c>
    </row>
    <row r="32" spans="1:6" ht="20.25" customHeight="1">
      <c r="A32" s="66" t="s">
        <v>98</v>
      </c>
      <c r="B32" s="66"/>
      <c r="C32" s="66"/>
      <c r="D32" s="66"/>
      <c r="E32" s="66"/>
      <c r="F32" s="3">
        <f>F15</f>
        <v>-16216.01</v>
      </c>
    </row>
    <row r="33" spans="1:6" ht="18" customHeight="1">
      <c r="A33" s="63" t="s">
        <v>74</v>
      </c>
      <c r="B33" s="63"/>
      <c r="C33" s="63"/>
      <c r="D33" s="63"/>
      <c r="E33" s="63"/>
      <c r="F33" s="3">
        <f>F31+F32</f>
        <v>12752.857999999995</v>
      </c>
    </row>
    <row r="34" ht="11.25" customHeight="1"/>
    <row r="36" spans="1:6" ht="15.75">
      <c r="A36" s="29" t="s">
        <v>23</v>
      </c>
      <c r="B36" s="29" t="s">
        <v>15</v>
      </c>
      <c r="C36" s="84" t="s">
        <v>36</v>
      </c>
      <c r="D36" s="85"/>
      <c r="E36" s="86"/>
      <c r="F36" s="29" t="s">
        <v>37</v>
      </c>
    </row>
    <row r="37" spans="1:6" ht="15.75">
      <c r="A37" s="69"/>
      <c r="B37" s="70"/>
      <c r="C37" s="87"/>
      <c r="D37" s="88"/>
      <c r="E37" s="89"/>
      <c r="F37" s="71"/>
    </row>
    <row r="38" spans="1:6" ht="15.75">
      <c r="A38" s="4"/>
      <c r="B38" s="6"/>
      <c r="C38" s="90"/>
      <c r="D38" s="91"/>
      <c r="E38" s="92"/>
      <c r="F38" s="7"/>
    </row>
    <row r="39" spans="1:6" s="28" customFormat="1" ht="15.75">
      <c r="A39" s="93" t="s">
        <v>38</v>
      </c>
      <c r="B39" s="93"/>
      <c r="C39" s="93"/>
      <c r="D39" s="93"/>
      <c r="E39" s="93"/>
      <c r="F39" s="30">
        <f>SUM(F37:F38)</f>
        <v>0</v>
      </c>
    </row>
  </sheetData>
  <sheetProtection/>
  <mergeCells count="18">
    <mergeCell ref="B28:E28"/>
    <mergeCell ref="B29:E29"/>
    <mergeCell ref="C36:E36"/>
    <mergeCell ref="C37:E37"/>
    <mergeCell ref="C38:E38"/>
    <mergeCell ref="A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82</v>
      </c>
      <c r="B1" s="76"/>
      <c r="C1" s="76"/>
      <c r="D1" s="76"/>
      <c r="E1" s="76"/>
      <c r="F1" s="76"/>
      <c r="G1" s="68"/>
    </row>
    <row r="2" spans="1:8" ht="15.75">
      <c r="A2" s="76" t="s">
        <v>66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131.6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83</v>
      </c>
      <c r="C7" s="9"/>
      <c r="D7" s="72">
        <f>'2015'!F31</f>
        <v>17688.748</v>
      </c>
      <c r="E7" s="9" t="s">
        <v>52</v>
      </c>
      <c r="F7" s="9"/>
    </row>
    <row r="8" spans="1:6" ht="15.75">
      <c r="A8" s="9" t="s">
        <v>84</v>
      </c>
      <c r="C8" s="12"/>
      <c r="D8" s="14">
        <f>C15</f>
        <v>-11204.26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85</v>
      </c>
      <c r="D10" s="17" t="s">
        <v>0</v>
      </c>
      <c r="E10" s="17" t="s">
        <v>26</v>
      </c>
      <c r="F10" s="17" t="s">
        <v>86</v>
      </c>
    </row>
    <row r="11" spans="1:9" s="20" customFormat="1" ht="30" customHeight="1">
      <c r="A11" s="4">
        <v>1</v>
      </c>
      <c r="B11" s="18" t="s">
        <v>2</v>
      </c>
      <c r="C11" s="50">
        <v>-9413.970000000001</v>
      </c>
      <c r="D11" s="48">
        <v>14781.24</v>
      </c>
      <c r="E11" s="48">
        <v>12665.7</v>
      </c>
      <c r="F11" s="48">
        <f>C11-D11+E11</f>
        <v>-11529.509999999998</v>
      </c>
      <c r="G11" s="16" t="s">
        <v>42</v>
      </c>
      <c r="H11" s="16">
        <v>9.36</v>
      </c>
      <c r="I11" s="64">
        <f>H11*12*H19</f>
        <v>14781.311999999998</v>
      </c>
    </row>
    <row r="12" spans="1:9" s="20" customFormat="1" ht="15.75">
      <c r="A12" s="4">
        <v>2</v>
      </c>
      <c r="B12" s="18" t="s">
        <v>3</v>
      </c>
      <c r="C12" s="50">
        <v>-1046.0800000000006</v>
      </c>
      <c r="D12" s="48">
        <v>1642.44</v>
      </c>
      <c r="E12" s="48">
        <v>1407.36</v>
      </c>
      <c r="F12" s="48">
        <f>C12-D12+E12</f>
        <v>-1281.1600000000005</v>
      </c>
      <c r="G12" s="16" t="s">
        <v>43</v>
      </c>
      <c r="H12" s="16">
        <v>3.2</v>
      </c>
      <c r="I12" s="65">
        <f>H12*12*H19</f>
        <v>5053.4400000000005</v>
      </c>
    </row>
    <row r="13" spans="1:9" s="20" customFormat="1" ht="29.25" customHeight="1">
      <c r="A13" s="4">
        <v>3</v>
      </c>
      <c r="B13" s="18" t="s">
        <v>44</v>
      </c>
      <c r="C13" s="50">
        <v>-482.80999999999995</v>
      </c>
      <c r="D13" s="48">
        <v>805.44</v>
      </c>
      <c r="E13" s="48">
        <v>690.18</v>
      </c>
      <c r="F13" s="48">
        <f>C13-D13+E13</f>
        <v>-598.07</v>
      </c>
      <c r="G13" s="16" t="s">
        <v>50</v>
      </c>
      <c r="H13" s="16">
        <v>1.68</v>
      </c>
      <c r="I13" s="65">
        <f>H13*12*H19</f>
        <v>2653.056</v>
      </c>
    </row>
    <row r="14" spans="1:8" s="20" customFormat="1" ht="30" customHeight="1">
      <c r="A14" s="4">
        <v>4</v>
      </c>
      <c r="B14" s="18" t="s">
        <v>51</v>
      </c>
      <c r="C14" s="50">
        <v>-261.4</v>
      </c>
      <c r="D14" s="48">
        <v>410.52</v>
      </c>
      <c r="E14" s="48">
        <v>351.78</v>
      </c>
      <c r="F14" s="48">
        <f>C14-D14+E14</f>
        <v>-320.14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-11204.26</v>
      </c>
      <c r="D15" s="49">
        <f>SUM(D11:D14)</f>
        <v>17639.64</v>
      </c>
      <c r="E15" s="49">
        <f>SUM(E11:E14)</f>
        <v>15115.020000000002</v>
      </c>
      <c r="F15" s="49">
        <f>SUM(F11:F14)</f>
        <v>-13728.879999999997</v>
      </c>
    </row>
    <row r="16" ht="11.25" customHeight="1"/>
    <row r="17" spans="1:6" ht="15.75">
      <c r="A17" s="76" t="s">
        <v>27</v>
      </c>
      <c r="B17" s="76"/>
      <c r="C17" s="76"/>
      <c r="D17" s="76"/>
      <c r="E17" s="76"/>
      <c r="F17" s="76"/>
    </row>
    <row r="18" spans="1:8" ht="15.75">
      <c r="A18" s="68"/>
      <c r="B18" s="68"/>
      <c r="C18" s="68"/>
      <c r="D18" s="68"/>
      <c r="E18" s="68"/>
      <c r="F18" s="68"/>
      <c r="H18" s="5" t="s">
        <v>28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16</v>
      </c>
      <c r="G19" s="22"/>
      <c r="H19" s="5">
        <f>D5</f>
        <v>131.6</v>
      </c>
    </row>
    <row r="20" spans="1:10" ht="18" customHeight="1">
      <c r="A20" s="23">
        <v>1</v>
      </c>
      <c r="B20" s="78" t="s">
        <v>8</v>
      </c>
      <c r="C20" s="78"/>
      <c r="D20" s="78"/>
      <c r="E20" s="79"/>
      <c r="F20" s="73">
        <f>I12</f>
        <v>5053.4400000000005</v>
      </c>
      <c r="G20" s="12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80" t="s">
        <v>51</v>
      </c>
      <c r="C21" s="80"/>
      <c r="D21" s="80"/>
      <c r="E21" s="81"/>
      <c r="F21" s="73">
        <f>0.26*H19*12</f>
        <v>410.592</v>
      </c>
      <c r="G21" s="12"/>
    </row>
    <row r="22" spans="1:7" ht="18" customHeight="1">
      <c r="A22" s="25">
        <v>3</v>
      </c>
      <c r="B22" s="80" t="s">
        <v>47</v>
      </c>
      <c r="C22" s="80"/>
      <c r="D22" s="80"/>
      <c r="E22" s="81"/>
      <c r="F22" s="73">
        <f>0.69*12*H19</f>
        <v>1089.648</v>
      </c>
      <c r="G22" s="12"/>
    </row>
    <row r="23" spans="1:7" ht="18" customHeight="1">
      <c r="A23" s="25">
        <v>4</v>
      </c>
      <c r="B23" s="80" t="s">
        <v>91</v>
      </c>
      <c r="C23" s="80"/>
      <c r="D23" s="80"/>
      <c r="E23" s="81"/>
      <c r="F23" s="73">
        <f>I13</f>
        <v>2653.056</v>
      </c>
      <c r="G23" s="12"/>
    </row>
    <row r="24" spans="1:7" ht="18" customHeight="1">
      <c r="A24" s="25">
        <v>5</v>
      </c>
      <c r="B24" s="80" t="s">
        <v>11</v>
      </c>
      <c r="C24" s="80"/>
      <c r="D24" s="80"/>
      <c r="E24" s="80"/>
      <c r="F24" s="1">
        <f>F25+F26+F27</f>
        <v>690</v>
      </c>
      <c r="G24" s="24"/>
    </row>
    <row r="25" spans="1:7" ht="16.5" customHeight="1">
      <c r="A25" s="25" t="s">
        <v>12</v>
      </c>
      <c r="B25" s="80" t="s">
        <v>90</v>
      </c>
      <c r="C25" s="80"/>
      <c r="D25" s="80"/>
      <c r="E25" s="80"/>
      <c r="F25" s="3">
        <f>F38</f>
        <v>690</v>
      </c>
      <c r="G25" s="12"/>
    </row>
    <row r="26" spans="1:7" ht="16.5" customHeight="1">
      <c r="A26" s="25" t="s">
        <v>12</v>
      </c>
      <c r="B26" s="80" t="s">
        <v>34</v>
      </c>
      <c r="C26" s="80"/>
      <c r="D26" s="80"/>
      <c r="E26" s="80"/>
      <c r="F26" s="3">
        <v>0</v>
      </c>
      <c r="G26" s="12"/>
    </row>
    <row r="27" spans="1:7" ht="16.5" customHeight="1">
      <c r="A27" s="25" t="s">
        <v>12</v>
      </c>
      <c r="B27" s="80" t="s">
        <v>35</v>
      </c>
      <c r="C27" s="80"/>
      <c r="D27" s="80"/>
      <c r="E27" s="80"/>
      <c r="F27" s="3">
        <v>0</v>
      </c>
      <c r="G27" s="12"/>
    </row>
    <row r="28" spans="1:7" ht="17.25" customHeight="1">
      <c r="A28" s="25">
        <v>6</v>
      </c>
      <c r="B28" s="82" t="s">
        <v>49</v>
      </c>
      <c r="C28" s="82"/>
      <c r="D28" s="82"/>
      <c r="E28" s="82"/>
      <c r="F28" s="3">
        <f>D12+D13</f>
        <v>2447.88</v>
      </c>
      <c r="G28" s="12"/>
    </row>
    <row r="29" spans="1:7" s="28" customFormat="1" ht="21" customHeight="1">
      <c r="A29" s="26"/>
      <c r="B29" s="83" t="s">
        <v>13</v>
      </c>
      <c r="C29" s="83"/>
      <c r="D29" s="83"/>
      <c r="E29" s="83"/>
      <c r="F29" s="27">
        <f>F20+F21+F23+F24+F28+F22</f>
        <v>12344.616</v>
      </c>
      <c r="G29" s="9"/>
    </row>
    <row r="31" spans="1:6" ht="18" customHeight="1">
      <c r="A31" s="66" t="s">
        <v>87</v>
      </c>
      <c r="B31" s="66"/>
      <c r="C31" s="66"/>
      <c r="D31" s="66"/>
      <c r="E31" s="66"/>
      <c r="F31" s="3">
        <f>D7+D15-F29</f>
        <v>22983.771999999997</v>
      </c>
    </row>
    <row r="32" spans="1:6" ht="20.25" customHeight="1">
      <c r="A32" s="66" t="s">
        <v>88</v>
      </c>
      <c r="B32" s="66"/>
      <c r="C32" s="66"/>
      <c r="D32" s="66"/>
      <c r="E32" s="66"/>
      <c r="F32" s="3">
        <f>F15</f>
        <v>-13728.879999999997</v>
      </c>
    </row>
    <row r="33" spans="1:6" ht="18" customHeight="1">
      <c r="A33" s="63" t="s">
        <v>74</v>
      </c>
      <c r="B33" s="63"/>
      <c r="C33" s="63"/>
      <c r="D33" s="63"/>
      <c r="E33" s="63"/>
      <c r="F33" s="3">
        <f>F31+F32</f>
        <v>9254.892</v>
      </c>
    </row>
    <row r="34" ht="11.25" customHeight="1"/>
    <row r="36" spans="1:6" ht="15.75">
      <c r="A36" s="29" t="s">
        <v>23</v>
      </c>
      <c r="B36" s="29" t="s">
        <v>15</v>
      </c>
      <c r="C36" s="84" t="s">
        <v>36</v>
      </c>
      <c r="D36" s="85"/>
      <c r="E36" s="86"/>
      <c r="F36" s="29" t="s">
        <v>37</v>
      </c>
    </row>
    <row r="37" spans="1:6" ht="15.75">
      <c r="A37" s="69"/>
      <c r="B37" s="70">
        <v>42613</v>
      </c>
      <c r="C37" s="87" t="s">
        <v>89</v>
      </c>
      <c r="D37" s="88"/>
      <c r="E37" s="89"/>
      <c r="F37" s="71">
        <v>1090</v>
      </c>
    </row>
    <row r="38" spans="1:6" ht="15.75">
      <c r="A38" s="4"/>
      <c r="B38" s="6">
        <v>42686</v>
      </c>
      <c r="C38" s="90" t="s">
        <v>90</v>
      </c>
      <c r="D38" s="91"/>
      <c r="E38" s="92"/>
      <c r="F38" s="7">
        <v>690</v>
      </c>
    </row>
    <row r="39" spans="1:6" s="28" customFormat="1" ht="15.75">
      <c r="A39" s="93" t="s">
        <v>38</v>
      </c>
      <c r="B39" s="93"/>
      <c r="C39" s="93"/>
      <c r="D39" s="93"/>
      <c r="E39" s="93"/>
      <c r="F39" s="30">
        <f>SUM(F37:F38)</f>
        <v>1780</v>
      </c>
    </row>
  </sheetData>
  <sheetProtection/>
  <mergeCells count="18">
    <mergeCell ref="B28:E28"/>
    <mergeCell ref="B29:E29"/>
    <mergeCell ref="C36:E36"/>
    <mergeCell ref="C37:E37"/>
    <mergeCell ref="C38:E38"/>
    <mergeCell ref="A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39</v>
      </c>
      <c r="B1" s="76"/>
      <c r="C1" s="76"/>
      <c r="D1" s="76"/>
      <c r="E1" s="76"/>
      <c r="F1" s="76"/>
      <c r="G1" s="67"/>
    </row>
    <row r="2" spans="1:8" ht="15.75">
      <c r="A2" s="76" t="s">
        <v>66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131.6</v>
      </c>
      <c r="E5" s="12" t="s">
        <v>18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20</v>
      </c>
      <c r="C8" s="12"/>
      <c r="D8" s="14">
        <f>C15</f>
        <v>-8219.24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0">
        <v>-6883.77</v>
      </c>
      <c r="D11" s="48">
        <v>14781.24</v>
      </c>
      <c r="E11" s="48">
        <v>17690.43</v>
      </c>
      <c r="F11" s="48">
        <f>C11-D11+E11</f>
        <v>-3974.5800000000017</v>
      </c>
      <c r="G11" s="16" t="s">
        <v>42</v>
      </c>
      <c r="H11" s="16">
        <v>9.36</v>
      </c>
      <c r="I11" s="64">
        <f>H11*12*H19</f>
        <v>14781.311999999998</v>
      </c>
    </row>
    <row r="12" spans="1:9" s="20" customFormat="1" ht="15.75">
      <c r="A12" s="4">
        <v>2</v>
      </c>
      <c r="B12" s="18" t="s">
        <v>3</v>
      </c>
      <c r="C12" s="50">
        <v>-764.84</v>
      </c>
      <c r="D12" s="48">
        <v>1642.44</v>
      </c>
      <c r="E12" s="48">
        <v>1965.61</v>
      </c>
      <c r="F12" s="48">
        <f>C12-D12+E12</f>
        <v>-441.6700000000003</v>
      </c>
      <c r="G12" s="16" t="s">
        <v>43</v>
      </c>
      <c r="H12" s="16">
        <v>3.2</v>
      </c>
      <c r="I12" s="65">
        <f>H12*12*H19</f>
        <v>5053.4400000000005</v>
      </c>
    </row>
    <row r="13" spans="1:9" s="20" customFormat="1" ht="29.25" customHeight="1">
      <c r="A13" s="4">
        <v>3</v>
      </c>
      <c r="B13" s="18" t="s">
        <v>44</v>
      </c>
      <c r="C13" s="50">
        <v>-379.54</v>
      </c>
      <c r="D13" s="48">
        <v>805.44</v>
      </c>
      <c r="E13" s="48">
        <v>964.02</v>
      </c>
      <c r="F13" s="48">
        <f>C13-D13+E13</f>
        <v>-220.96000000000004</v>
      </c>
      <c r="G13" s="16" t="s">
        <v>50</v>
      </c>
      <c r="H13" s="16">
        <v>1.68</v>
      </c>
      <c r="I13" s="65">
        <f>H13*12*H19</f>
        <v>2653.056</v>
      </c>
    </row>
    <row r="14" spans="1:8" s="20" customFormat="1" ht="30" customHeight="1">
      <c r="A14" s="4">
        <v>4</v>
      </c>
      <c r="B14" s="18" t="s">
        <v>51</v>
      </c>
      <c r="C14" s="50">
        <v>-191.09</v>
      </c>
      <c r="D14" s="48">
        <v>410.55</v>
      </c>
      <c r="E14" s="48">
        <v>491.24</v>
      </c>
      <c r="F14" s="48">
        <f>C14-D14+E14</f>
        <v>-110.39999999999998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-8219.24</v>
      </c>
      <c r="D15" s="49">
        <f>SUM(D11:D14)</f>
        <v>17639.67</v>
      </c>
      <c r="E15" s="49">
        <f>SUM(E11:E14)</f>
        <v>21111.300000000003</v>
      </c>
      <c r="F15" s="49">
        <f>SUM(F11:F14)</f>
        <v>-4747.6100000000015</v>
      </c>
    </row>
    <row r="16" ht="11.25" customHeight="1"/>
    <row r="17" spans="1:6" ht="15.75">
      <c r="A17" s="76" t="s">
        <v>27</v>
      </c>
      <c r="B17" s="76"/>
      <c r="C17" s="76"/>
      <c r="D17" s="76"/>
      <c r="E17" s="76"/>
      <c r="F17" s="76"/>
    </row>
    <row r="18" spans="1:8" ht="15.75">
      <c r="A18" s="67"/>
      <c r="B18" s="67"/>
      <c r="C18" s="67"/>
      <c r="D18" s="67"/>
      <c r="E18" s="67"/>
      <c r="F18" s="67"/>
      <c r="H18" s="5" t="s">
        <v>28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16</v>
      </c>
      <c r="G19" s="22"/>
      <c r="H19" s="5">
        <f>D5</f>
        <v>131.6</v>
      </c>
    </row>
    <row r="20" spans="1:10" ht="18" customHeight="1">
      <c r="A20" s="23">
        <v>1</v>
      </c>
      <c r="B20" s="78" t="s">
        <v>8</v>
      </c>
      <c r="C20" s="78"/>
      <c r="D20" s="78"/>
      <c r="E20" s="78"/>
      <c r="F20" s="1">
        <f>I12</f>
        <v>5053.4400000000005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80" t="s">
        <v>51</v>
      </c>
      <c r="C21" s="80"/>
      <c r="D21" s="80"/>
      <c r="E21" s="80"/>
      <c r="F21" s="2">
        <f>0.26*H19*12</f>
        <v>410.592</v>
      </c>
      <c r="G21" s="24"/>
    </row>
    <row r="22" spans="1:7" ht="18" customHeight="1">
      <c r="A22" s="25">
        <v>3</v>
      </c>
      <c r="B22" s="80" t="s">
        <v>47</v>
      </c>
      <c r="C22" s="80"/>
      <c r="D22" s="80"/>
      <c r="E22" s="80"/>
      <c r="F22" s="2">
        <f>0.69*12*H19</f>
        <v>1089.648</v>
      </c>
      <c r="G22" s="24"/>
    </row>
    <row r="23" spans="1:7" ht="18" customHeight="1">
      <c r="A23" s="25">
        <v>4</v>
      </c>
      <c r="B23" s="80" t="s">
        <v>32</v>
      </c>
      <c r="C23" s="80"/>
      <c r="D23" s="80"/>
      <c r="E23" s="80"/>
      <c r="F23" s="2">
        <f>I13</f>
        <v>2653.056</v>
      </c>
      <c r="G23" s="24"/>
    </row>
    <row r="24" spans="1:7" ht="18" customHeight="1">
      <c r="A24" s="25">
        <v>5</v>
      </c>
      <c r="B24" s="80" t="s">
        <v>11</v>
      </c>
      <c r="C24" s="80"/>
      <c r="D24" s="80"/>
      <c r="E24" s="80"/>
      <c r="F24" s="2">
        <f>F25+F26+F27</f>
        <v>4979</v>
      </c>
      <c r="G24" s="24"/>
    </row>
    <row r="25" spans="1:7" ht="16.5" customHeight="1">
      <c r="A25" s="25" t="s">
        <v>12</v>
      </c>
      <c r="B25" s="80" t="s">
        <v>33</v>
      </c>
      <c r="C25" s="80"/>
      <c r="D25" s="80"/>
      <c r="E25" s="80"/>
      <c r="F25" s="3">
        <v>0</v>
      </c>
      <c r="G25" s="12"/>
    </row>
    <row r="26" spans="1:7" ht="16.5" customHeight="1">
      <c r="A26" s="25" t="s">
        <v>12</v>
      </c>
      <c r="B26" s="80" t="s">
        <v>34</v>
      </c>
      <c r="C26" s="80"/>
      <c r="D26" s="80"/>
      <c r="E26" s="80"/>
      <c r="F26" s="3">
        <v>0</v>
      </c>
      <c r="G26" s="12"/>
    </row>
    <row r="27" spans="1:7" ht="16.5" customHeight="1">
      <c r="A27" s="25" t="s">
        <v>12</v>
      </c>
      <c r="B27" s="80" t="s">
        <v>35</v>
      </c>
      <c r="C27" s="80"/>
      <c r="D27" s="80"/>
      <c r="E27" s="80"/>
      <c r="F27" s="3">
        <f>F37</f>
        <v>4979</v>
      </c>
      <c r="G27" s="12"/>
    </row>
    <row r="28" spans="1:7" ht="17.25" customHeight="1">
      <c r="A28" s="25">
        <v>6</v>
      </c>
      <c r="B28" s="82" t="s">
        <v>49</v>
      </c>
      <c r="C28" s="82"/>
      <c r="D28" s="82"/>
      <c r="E28" s="82"/>
      <c r="F28" s="3">
        <f>D12+D13</f>
        <v>2447.88</v>
      </c>
      <c r="G28" s="12"/>
    </row>
    <row r="29" spans="1:7" s="28" customFormat="1" ht="21" customHeight="1">
      <c r="A29" s="26"/>
      <c r="B29" s="83" t="s">
        <v>13</v>
      </c>
      <c r="C29" s="83"/>
      <c r="D29" s="83"/>
      <c r="E29" s="83"/>
      <c r="F29" s="27">
        <f>F20+F21+F23+F24+F28+F22</f>
        <v>16633.616</v>
      </c>
      <c r="G29" s="9"/>
    </row>
    <row r="31" spans="1:6" ht="18" customHeight="1">
      <c r="A31" s="66" t="s">
        <v>75</v>
      </c>
      <c r="B31" s="66"/>
      <c r="C31" s="66"/>
      <c r="D31" s="66"/>
      <c r="E31" s="66"/>
      <c r="F31" s="3">
        <f>D7+D15-F29</f>
        <v>1006.0539999999964</v>
      </c>
    </row>
    <row r="32" spans="1:6" ht="20.25" customHeight="1">
      <c r="A32" s="66" t="s">
        <v>73</v>
      </c>
      <c r="B32" s="66"/>
      <c r="C32" s="66"/>
      <c r="D32" s="66"/>
      <c r="E32" s="66"/>
      <c r="F32" s="3">
        <f>F15</f>
        <v>-4747.6100000000015</v>
      </c>
    </row>
    <row r="33" spans="1:6" ht="18" customHeight="1">
      <c r="A33" s="63" t="s">
        <v>74</v>
      </c>
      <c r="B33" s="63"/>
      <c r="C33" s="63"/>
      <c r="D33" s="63"/>
      <c r="E33" s="63"/>
      <c r="F33" s="3">
        <f>F31+F32</f>
        <v>-3741.556000000005</v>
      </c>
    </row>
    <row r="34" ht="11.25" customHeight="1"/>
    <row r="36" spans="1:6" ht="15.75">
      <c r="A36" s="29" t="s">
        <v>23</v>
      </c>
      <c r="B36" s="29" t="s">
        <v>15</v>
      </c>
      <c r="C36" s="84" t="s">
        <v>36</v>
      </c>
      <c r="D36" s="85"/>
      <c r="E36" s="86"/>
      <c r="F36" s="29" t="s">
        <v>37</v>
      </c>
    </row>
    <row r="37" spans="1:6" s="34" customFormat="1" ht="15.75">
      <c r="A37" s="33"/>
      <c r="B37" s="35">
        <v>42118</v>
      </c>
      <c r="C37" s="94" t="s">
        <v>72</v>
      </c>
      <c r="D37" s="95"/>
      <c r="E37" s="96"/>
      <c r="F37" s="36">
        <v>4979</v>
      </c>
    </row>
    <row r="38" spans="1:6" ht="15.75">
      <c r="A38" s="4"/>
      <c r="B38" s="6"/>
      <c r="C38" s="90"/>
      <c r="D38" s="91"/>
      <c r="E38" s="92"/>
      <c r="F38" s="7"/>
    </row>
    <row r="39" spans="1:6" s="28" customFormat="1" ht="15.75">
      <c r="A39" s="93" t="s">
        <v>38</v>
      </c>
      <c r="B39" s="93"/>
      <c r="C39" s="93"/>
      <c r="D39" s="93"/>
      <c r="E39" s="93"/>
      <c r="F39" s="30">
        <f>SUM(F37:F38)</f>
        <v>4979</v>
      </c>
    </row>
  </sheetData>
  <sheetProtection selectLockedCells="1" selectUnlockedCells="1"/>
  <mergeCells count="18">
    <mergeCell ref="B28:E28"/>
    <mergeCell ref="B29:E29"/>
    <mergeCell ref="C36:E36"/>
    <mergeCell ref="C37:E37"/>
    <mergeCell ref="C38:E38"/>
    <mergeCell ref="A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39</v>
      </c>
      <c r="B1" s="76"/>
      <c r="C1" s="76"/>
      <c r="D1" s="76"/>
      <c r="E1" s="76"/>
      <c r="F1" s="76"/>
      <c r="G1" s="8"/>
    </row>
    <row r="2" spans="1:8" ht="15.75">
      <c r="A2" s="76" t="s">
        <v>66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131.6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19</v>
      </c>
      <c r="C7" s="9"/>
      <c r="D7" s="13">
        <f>'2014'!F31</f>
        <v>16682.724000000002</v>
      </c>
      <c r="E7" s="9" t="s">
        <v>52</v>
      </c>
      <c r="F7" s="9"/>
    </row>
    <row r="8" spans="1:6" ht="15.75">
      <c r="A8" s="9" t="s">
        <v>20</v>
      </c>
      <c r="C8" s="12"/>
      <c r="D8" s="14">
        <f>C15</f>
        <v>-14675.920000000002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0">
        <v>-12323.160000000002</v>
      </c>
      <c r="D11" s="48">
        <v>14781.24</v>
      </c>
      <c r="E11" s="48">
        <v>17690.43</v>
      </c>
      <c r="F11" s="48">
        <f>C11-D11+E11</f>
        <v>-9413.970000000001</v>
      </c>
      <c r="G11" s="16" t="s">
        <v>42</v>
      </c>
      <c r="H11" s="16">
        <v>9.36</v>
      </c>
      <c r="I11" s="64">
        <f>H11*12*H19</f>
        <v>14781.311999999998</v>
      </c>
    </row>
    <row r="12" spans="1:9" s="20" customFormat="1" ht="15.75">
      <c r="A12" s="4">
        <v>2</v>
      </c>
      <c r="B12" s="18" t="s">
        <v>3</v>
      </c>
      <c r="C12" s="50">
        <v>-1369.2500000000002</v>
      </c>
      <c r="D12" s="48">
        <v>1642.44</v>
      </c>
      <c r="E12" s="48">
        <v>1965.61</v>
      </c>
      <c r="F12" s="48">
        <f>C12-D12+E12</f>
        <v>-1046.0800000000006</v>
      </c>
      <c r="G12" s="16" t="s">
        <v>43</v>
      </c>
      <c r="H12" s="16">
        <v>3.2</v>
      </c>
      <c r="I12" s="65">
        <f>H12*12*H19</f>
        <v>5053.4400000000005</v>
      </c>
    </row>
    <row r="13" spans="1:9" s="20" customFormat="1" ht="29.25" customHeight="1">
      <c r="A13" s="4">
        <v>3</v>
      </c>
      <c r="B13" s="18" t="s">
        <v>44</v>
      </c>
      <c r="C13" s="50">
        <v>-641.39</v>
      </c>
      <c r="D13" s="48">
        <v>805.44</v>
      </c>
      <c r="E13" s="48">
        <v>964.02</v>
      </c>
      <c r="F13" s="48">
        <f>C13-D13+E13</f>
        <v>-482.80999999999995</v>
      </c>
      <c r="G13" s="16" t="s">
        <v>50</v>
      </c>
      <c r="H13" s="16">
        <v>1.68</v>
      </c>
      <c r="I13" s="65">
        <f>H13*12*H19</f>
        <v>2653.056</v>
      </c>
    </row>
    <row r="14" spans="1:8" s="20" customFormat="1" ht="30" customHeight="1">
      <c r="A14" s="4">
        <v>4</v>
      </c>
      <c r="B14" s="18" t="s">
        <v>51</v>
      </c>
      <c r="C14" s="50">
        <v>-342.12</v>
      </c>
      <c r="D14" s="48">
        <v>410.52</v>
      </c>
      <c r="E14" s="48">
        <v>491.24</v>
      </c>
      <c r="F14" s="48">
        <f>C14-D14+E14</f>
        <v>-261.4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-14675.920000000002</v>
      </c>
      <c r="D15" s="49">
        <f>SUM(D11:D14)</f>
        <v>17639.64</v>
      </c>
      <c r="E15" s="49">
        <f>SUM(E11:E14)</f>
        <v>21111.300000000003</v>
      </c>
      <c r="F15" s="49">
        <f>SUM(F11:F14)</f>
        <v>-11204.26</v>
      </c>
    </row>
    <row r="16" ht="11.25" customHeight="1"/>
    <row r="17" spans="1:6" ht="15.75">
      <c r="A17" s="76" t="s">
        <v>27</v>
      </c>
      <c r="B17" s="76"/>
      <c r="C17" s="76"/>
      <c r="D17" s="76"/>
      <c r="E17" s="76"/>
      <c r="F17" s="76"/>
    </row>
    <row r="18" spans="1:8" ht="15.75">
      <c r="A18" s="31"/>
      <c r="B18" s="8"/>
      <c r="C18" s="8"/>
      <c r="D18" s="8"/>
      <c r="E18" s="8"/>
      <c r="F18" s="8"/>
      <c r="H18" s="5" t="s">
        <v>28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16</v>
      </c>
      <c r="G19" s="22"/>
      <c r="H19" s="5">
        <f>D5</f>
        <v>131.6</v>
      </c>
    </row>
    <row r="20" spans="1:10" ht="18" customHeight="1">
      <c r="A20" s="23">
        <v>1</v>
      </c>
      <c r="B20" s="78" t="s">
        <v>8</v>
      </c>
      <c r="C20" s="78"/>
      <c r="D20" s="78"/>
      <c r="E20" s="78"/>
      <c r="F20" s="1">
        <f>I12</f>
        <v>5053.4400000000005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80" t="s">
        <v>51</v>
      </c>
      <c r="C21" s="80"/>
      <c r="D21" s="80"/>
      <c r="E21" s="80"/>
      <c r="F21" s="2">
        <f>0.26*H19*12</f>
        <v>410.592</v>
      </c>
      <c r="G21" s="24"/>
    </row>
    <row r="22" spans="1:7" ht="18" customHeight="1">
      <c r="A22" s="25">
        <v>3</v>
      </c>
      <c r="B22" s="80" t="s">
        <v>47</v>
      </c>
      <c r="C22" s="80"/>
      <c r="D22" s="80"/>
      <c r="E22" s="80"/>
      <c r="F22" s="2">
        <f>0.69*12*H19</f>
        <v>1089.648</v>
      </c>
      <c r="G22" s="24"/>
    </row>
    <row r="23" spans="1:7" ht="18" customHeight="1">
      <c r="A23" s="25">
        <v>4</v>
      </c>
      <c r="B23" s="80" t="s">
        <v>32</v>
      </c>
      <c r="C23" s="80"/>
      <c r="D23" s="80"/>
      <c r="E23" s="80"/>
      <c r="F23" s="2">
        <f>I13</f>
        <v>2653.056</v>
      </c>
      <c r="G23" s="24"/>
    </row>
    <row r="24" spans="1:7" ht="18" customHeight="1">
      <c r="A24" s="25">
        <v>5</v>
      </c>
      <c r="B24" s="80" t="s">
        <v>11</v>
      </c>
      <c r="C24" s="80"/>
      <c r="D24" s="80"/>
      <c r="E24" s="80"/>
      <c r="F24" s="2">
        <f>F25+F26+F27</f>
        <v>4979</v>
      </c>
      <c r="G24" s="24"/>
    </row>
    <row r="25" spans="1:7" ht="16.5" customHeight="1">
      <c r="A25" s="25" t="s">
        <v>12</v>
      </c>
      <c r="B25" s="80" t="s">
        <v>33</v>
      </c>
      <c r="C25" s="80"/>
      <c r="D25" s="80"/>
      <c r="E25" s="80"/>
      <c r="F25" s="3">
        <v>0</v>
      </c>
      <c r="G25" s="12"/>
    </row>
    <row r="26" spans="1:7" ht="16.5" customHeight="1">
      <c r="A26" s="25" t="s">
        <v>12</v>
      </c>
      <c r="B26" s="80" t="s">
        <v>34</v>
      </c>
      <c r="C26" s="80"/>
      <c r="D26" s="80"/>
      <c r="E26" s="80"/>
      <c r="F26" s="3">
        <v>0</v>
      </c>
      <c r="G26" s="12"/>
    </row>
    <row r="27" spans="1:7" ht="16.5" customHeight="1">
      <c r="A27" s="25" t="s">
        <v>12</v>
      </c>
      <c r="B27" s="80" t="s">
        <v>35</v>
      </c>
      <c r="C27" s="80"/>
      <c r="D27" s="80"/>
      <c r="E27" s="80"/>
      <c r="F27" s="3">
        <f>F37</f>
        <v>4979</v>
      </c>
      <c r="G27" s="12"/>
    </row>
    <row r="28" spans="1:7" ht="17.25" customHeight="1">
      <c r="A28" s="25">
        <v>6</v>
      </c>
      <c r="B28" s="82" t="s">
        <v>49</v>
      </c>
      <c r="C28" s="82"/>
      <c r="D28" s="82"/>
      <c r="E28" s="82"/>
      <c r="F28" s="3">
        <f>D12+D13</f>
        <v>2447.88</v>
      </c>
      <c r="G28" s="12"/>
    </row>
    <row r="29" spans="1:7" s="28" customFormat="1" ht="21" customHeight="1">
      <c r="A29" s="26"/>
      <c r="B29" s="83" t="s">
        <v>13</v>
      </c>
      <c r="C29" s="83"/>
      <c r="D29" s="83"/>
      <c r="E29" s="83"/>
      <c r="F29" s="27">
        <f>F20+F21+F23+F24+F28+F22</f>
        <v>16633.616</v>
      </c>
      <c r="G29" s="9"/>
    </row>
    <row r="31" spans="1:6" ht="18" customHeight="1">
      <c r="A31" s="66" t="s">
        <v>75</v>
      </c>
      <c r="B31" s="66"/>
      <c r="C31" s="66"/>
      <c r="D31" s="66"/>
      <c r="E31" s="66"/>
      <c r="F31" s="3">
        <f>D7+D15-F29</f>
        <v>17688.748</v>
      </c>
    </row>
    <row r="32" spans="1:6" ht="20.25" customHeight="1">
      <c r="A32" s="62" t="s">
        <v>73</v>
      </c>
      <c r="B32" s="62"/>
      <c r="C32" s="62"/>
      <c r="D32" s="62"/>
      <c r="E32" s="62"/>
      <c r="F32" s="3">
        <f>F15</f>
        <v>-11204.26</v>
      </c>
    </row>
    <row r="33" spans="1:6" ht="18" customHeight="1">
      <c r="A33" s="63" t="s">
        <v>74</v>
      </c>
      <c r="B33" s="63"/>
      <c r="C33" s="63"/>
      <c r="D33" s="63"/>
      <c r="E33" s="63"/>
      <c r="F33" s="3">
        <f>F31+F32</f>
        <v>6484.487999999999</v>
      </c>
    </row>
    <row r="34" ht="11.25" customHeight="1"/>
    <row r="36" spans="1:6" ht="15.75">
      <c r="A36" s="29" t="s">
        <v>23</v>
      </c>
      <c r="B36" s="29" t="s">
        <v>15</v>
      </c>
      <c r="C36" s="84" t="s">
        <v>36</v>
      </c>
      <c r="D36" s="85"/>
      <c r="E36" s="86"/>
      <c r="F36" s="29" t="s">
        <v>37</v>
      </c>
    </row>
    <row r="37" spans="1:6" s="34" customFormat="1" ht="15.75">
      <c r="A37" s="33"/>
      <c r="B37" s="35">
        <v>42118</v>
      </c>
      <c r="C37" s="94" t="s">
        <v>72</v>
      </c>
      <c r="D37" s="95"/>
      <c r="E37" s="96"/>
      <c r="F37" s="36">
        <v>4979</v>
      </c>
    </row>
    <row r="38" spans="1:6" ht="15.75">
      <c r="A38" s="4"/>
      <c r="B38" s="6"/>
      <c r="C38" s="90"/>
      <c r="D38" s="91"/>
      <c r="E38" s="92"/>
      <c r="F38" s="7"/>
    </row>
    <row r="39" spans="1:6" s="28" customFormat="1" ht="15.75">
      <c r="A39" s="93" t="s">
        <v>38</v>
      </c>
      <c r="B39" s="93"/>
      <c r="C39" s="93"/>
      <c r="D39" s="93"/>
      <c r="E39" s="93"/>
      <c r="F39" s="30">
        <f>SUM(F37:F38)</f>
        <v>4979</v>
      </c>
    </row>
  </sheetData>
  <sheetProtection selectLockedCells="1" selectUnlockedCells="1"/>
  <mergeCells count="18">
    <mergeCell ref="B27:E27"/>
    <mergeCell ref="B28:E28"/>
    <mergeCell ref="A1:F1"/>
    <mergeCell ref="A2:F2"/>
    <mergeCell ref="A17:F17"/>
    <mergeCell ref="B19:E19"/>
    <mergeCell ref="B20:E20"/>
    <mergeCell ref="B21:E21"/>
    <mergeCell ref="C36:E36"/>
    <mergeCell ref="C38:E38"/>
    <mergeCell ref="A39:E39"/>
    <mergeCell ref="C37:E37"/>
    <mergeCell ref="B29:E29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76</v>
      </c>
      <c r="B1" s="76"/>
      <c r="C1" s="76"/>
      <c r="D1" s="76"/>
      <c r="E1" s="76"/>
      <c r="F1" s="76"/>
      <c r="G1" s="68"/>
    </row>
    <row r="2" spans="1:8" ht="15.75">
      <c r="A2" s="76" t="s">
        <v>66</v>
      </c>
      <c r="B2" s="76"/>
      <c r="C2" s="76"/>
      <c r="D2" s="76"/>
      <c r="E2" s="76"/>
      <c r="F2" s="76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131.6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77</v>
      </c>
      <c r="C7" s="9"/>
      <c r="D7" s="13">
        <f>'2013'!B25</f>
        <v>10697.7</v>
      </c>
      <c r="E7" s="9" t="s">
        <v>52</v>
      </c>
      <c r="F7" s="9"/>
    </row>
    <row r="8" spans="1:6" ht="15.75">
      <c r="A8" s="9" t="s">
        <v>54</v>
      </c>
      <c r="C8" s="12"/>
      <c r="D8" s="14">
        <f>C15</f>
        <v>-8219.24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78</v>
      </c>
      <c r="D10" s="17" t="s">
        <v>0</v>
      </c>
      <c r="E10" s="17" t="s">
        <v>26</v>
      </c>
      <c r="F10" s="17" t="s">
        <v>79</v>
      </c>
    </row>
    <row r="11" spans="1:9" s="20" customFormat="1" ht="30" customHeight="1">
      <c r="A11" s="4">
        <v>1</v>
      </c>
      <c r="B11" s="18" t="s">
        <v>2</v>
      </c>
      <c r="C11" s="50">
        <v>-6883.77</v>
      </c>
      <c r="D11" s="48">
        <v>14781.24</v>
      </c>
      <c r="E11" s="48">
        <v>9341.85</v>
      </c>
      <c r="F11" s="48">
        <f>C11-D11+E11</f>
        <v>-12323.160000000002</v>
      </c>
      <c r="G11" s="16" t="s">
        <v>42</v>
      </c>
      <c r="H11" s="16">
        <v>9.36</v>
      </c>
      <c r="I11" s="64">
        <f>H11*12*H19</f>
        <v>14781.311999999998</v>
      </c>
    </row>
    <row r="12" spans="1:9" s="20" customFormat="1" ht="15.75">
      <c r="A12" s="4">
        <v>2</v>
      </c>
      <c r="B12" s="18" t="s">
        <v>3</v>
      </c>
      <c r="C12" s="50">
        <v>-764.84</v>
      </c>
      <c r="D12" s="48">
        <v>1642.44</v>
      </c>
      <c r="E12" s="48">
        <v>1038.03</v>
      </c>
      <c r="F12" s="48">
        <f>C12-D12+E12</f>
        <v>-1369.2500000000002</v>
      </c>
      <c r="G12" s="16" t="s">
        <v>43</v>
      </c>
      <c r="H12" s="16">
        <v>3.2</v>
      </c>
      <c r="I12" s="65">
        <f>H12*12*H19</f>
        <v>5053.4400000000005</v>
      </c>
    </row>
    <row r="13" spans="1:9" s="20" customFormat="1" ht="29.25" customHeight="1">
      <c r="A13" s="4">
        <v>3</v>
      </c>
      <c r="B13" s="18" t="s">
        <v>44</v>
      </c>
      <c r="C13" s="50">
        <v>-379.54</v>
      </c>
      <c r="D13" s="48">
        <v>805.44</v>
      </c>
      <c r="E13" s="48">
        <v>543.59</v>
      </c>
      <c r="F13" s="48">
        <f>C13-D13+E13</f>
        <v>-641.39</v>
      </c>
      <c r="G13" s="16" t="s">
        <v>50</v>
      </c>
      <c r="H13" s="16">
        <v>1.68</v>
      </c>
      <c r="I13" s="65">
        <f>H13*12*H19</f>
        <v>2653.056</v>
      </c>
    </row>
    <row r="14" spans="1:8" s="20" customFormat="1" ht="30" customHeight="1">
      <c r="A14" s="4">
        <v>4</v>
      </c>
      <c r="B14" s="18" t="s">
        <v>51</v>
      </c>
      <c r="C14" s="50">
        <v>-191.09</v>
      </c>
      <c r="D14" s="48">
        <v>410.52</v>
      </c>
      <c r="E14" s="48">
        <v>259.49</v>
      </c>
      <c r="F14" s="48">
        <f>C14-D14+E14</f>
        <v>-342.12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-8219.24</v>
      </c>
      <c r="D15" s="49">
        <f>SUM(D11:D14)</f>
        <v>17639.64</v>
      </c>
      <c r="E15" s="49">
        <f>SUM(E11:E14)</f>
        <v>11182.960000000001</v>
      </c>
      <c r="F15" s="49">
        <f>SUM(F11:F14)</f>
        <v>-14675.920000000002</v>
      </c>
    </row>
    <row r="16" ht="11.25" customHeight="1"/>
    <row r="17" spans="1:6" ht="15.75">
      <c r="A17" s="76" t="s">
        <v>27</v>
      </c>
      <c r="B17" s="76"/>
      <c r="C17" s="76"/>
      <c r="D17" s="76"/>
      <c r="E17" s="76"/>
      <c r="F17" s="76"/>
    </row>
    <row r="18" spans="1:8" ht="15.75">
      <c r="A18" s="68"/>
      <c r="B18" s="68"/>
      <c r="C18" s="68"/>
      <c r="D18" s="68"/>
      <c r="E18" s="68"/>
      <c r="F18" s="68"/>
      <c r="H18" s="5" t="s">
        <v>28</v>
      </c>
    </row>
    <row r="19" spans="1:8" ht="33" customHeight="1">
      <c r="A19" s="17" t="s">
        <v>41</v>
      </c>
      <c r="B19" s="77" t="s">
        <v>6</v>
      </c>
      <c r="C19" s="77"/>
      <c r="D19" s="77"/>
      <c r="E19" s="77"/>
      <c r="F19" s="21" t="s">
        <v>16</v>
      </c>
      <c r="G19" s="22"/>
      <c r="H19" s="5">
        <f>D5</f>
        <v>131.6</v>
      </c>
    </row>
    <row r="20" spans="1:10" ht="18" customHeight="1">
      <c r="A20" s="23">
        <v>1</v>
      </c>
      <c r="B20" s="78" t="s">
        <v>8</v>
      </c>
      <c r="C20" s="78"/>
      <c r="D20" s="78"/>
      <c r="E20" s="78"/>
      <c r="F20" s="1">
        <f>I12</f>
        <v>5053.4400000000005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80" t="s">
        <v>51</v>
      </c>
      <c r="C21" s="80"/>
      <c r="D21" s="80"/>
      <c r="E21" s="80"/>
      <c r="F21" s="2">
        <f>0.26*H19*12</f>
        <v>410.592</v>
      </c>
      <c r="G21" s="24"/>
    </row>
    <row r="22" spans="1:7" ht="18" customHeight="1">
      <c r="A22" s="25">
        <v>3</v>
      </c>
      <c r="B22" s="80" t="s">
        <v>47</v>
      </c>
      <c r="C22" s="80"/>
      <c r="D22" s="80"/>
      <c r="E22" s="80"/>
      <c r="F22" s="2">
        <f>0.69*12*H19</f>
        <v>1089.648</v>
      </c>
      <c r="G22" s="24"/>
    </row>
    <row r="23" spans="1:7" ht="18" customHeight="1">
      <c r="A23" s="25">
        <v>4</v>
      </c>
      <c r="B23" s="80" t="s">
        <v>32</v>
      </c>
      <c r="C23" s="80"/>
      <c r="D23" s="80"/>
      <c r="E23" s="80"/>
      <c r="F23" s="2">
        <f>I13</f>
        <v>2653.056</v>
      </c>
      <c r="G23" s="24"/>
    </row>
    <row r="24" spans="1:7" ht="18" customHeight="1">
      <c r="A24" s="25">
        <v>5</v>
      </c>
      <c r="B24" s="80" t="s">
        <v>11</v>
      </c>
      <c r="C24" s="80"/>
      <c r="D24" s="80"/>
      <c r="E24" s="80"/>
      <c r="F24" s="2">
        <f>F25+F26+F27</f>
        <v>0</v>
      </c>
      <c r="G24" s="24"/>
    </row>
    <row r="25" spans="1:7" ht="16.5" customHeight="1">
      <c r="A25" s="25" t="s">
        <v>12</v>
      </c>
      <c r="B25" s="80" t="s">
        <v>33</v>
      </c>
      <c r="C25" s="80"/>
      <c r="D25" s="80"/>
      <c r="E25" s="80"/>
      <c r="F25" s="3">
        <v>0</v>
      </c>
      <c r="G25" s="12"/>
    </row>
    <row r="26" spans="1:7" ht="16.5" customHeight="1">
      <c r="A26" s="25" t="s">
        <v>12</v>
      </c>
      <c r="B26" s="80" t="s">
        <v>34</v>
      </c>
      <c r="C26" s="80"/>
      <c r="D26" s="80"/>
      <c r="E26" s="80"/>
      <c r="F26" s="3">
        <v>0</v>
      </c>
      <c r="G26" s="12"/>
    </row>
    <row r="27" spans="1:7" ht="16.5" customHeight="1">
      <c r="A27" s="25" t="s">
        <v>12</v>
      </c>
      <c r="B27" s="80" t="s">
        <v>35</v>
      </c>
      <c r="C27" s="80"/>
      <c r="D27" s="80"/>
      <c r="E27" s="80"/>
      <c r="F27" s="3">
        <v>0</v>
      </c>
      <c r="G27" s="12"/>
    </row>
    <row r="28" spans="1:7" ht="17.25" customHeight="1">
      <c r="A28" s="25">
        <v>6</v>
      </c>
      <c r="B28" s="82" t="s">
        <v>49</v>
      </c>
      <c r="C28" s="82"/>
      <c r="D28" s="82"/>
      <c r="E28" s="82"/>
      <c r="F28" s="3">
        <f>D12+D13</f>
        <v>2447.88</v>
      </c>
      <c r="G28" s="12"/>
    </row>
    <row r="29" spans="1:7" s="28" customFormat="1" ht="21" customHeight="1">
      <c r="A29" s="26"/>
      <c r="B29" s="83" t="s">
        <v>13</v>
      </c>
      <c r="C29" s="83"/>
      <c r="D29" s="83"/>
      <c r="E29" s="83"/>
      <c r="F29" s="27">
        <f>F20+F21+F23+F24+F28+F22</f>
        <v>11654.616</v>
      </c>
      <c r="G29" s="9"/>
    </row>
    <row r="31" spans="1:6" ht="18" customHeight="1">
      <c r="A31" s="66" t="s">
        <v>80</v>
      </c>
      <c r="B31" s="66"/>
      <c r="C31" s="66"/>
      <c r="D31" s="66"/>
      <c r="E31" s="66"/>
      <c r="F31" s="3">
        <f>D7+D15-F29</f>
        <v>16682.724000000002</v>
      </c>
    </row>
    <row r="32" spans="1:6" ht="20.25" customHeight="1">
      <c r="A32" s="66" t="s">
        <v>81</v>
      </c>
      <c r="B32" s="66"/>
      <c r="C32" s="66"/>
      <c r="D32" s="66"/>
      <c r="E32" s="66"/>
      <c r="F32" s="3">
        <f>F15</f>
        <v>-14675.920000000002</v>
      </c>
    </row>
    <row r="33" spans="1:6" ht="18" customHeight="1">
      <c r="A33" s="63" t="s">
        <v>74</v>
      </c>
      <c r="B33" s="63"/>
      <c r="C33" s="63"/>
      <c r="D33" s="63"/>
      <c r="E33" s="63"/>
      <c r="F33" s="3">
        <f>F31+F32</f>
        <v>2006.804</v>
      </c>
    </row>
    <row r="34" ht="11.25" customHeight="1"/>
    <row r="36" spans="1:6" ht="15.75">
      <c r="A36" s="29" t="s">
        <v>23</v>
      </c>
      <c r="B36" s="29" t="s">
        <v>15</v>
      </c>
      <c r="C36" s="84" t="s">
        <v>36</v>
      </c>
      <c r="D36" s="85"/>
      <c r="E36" s="86"/>
      <c r="F36" s="29" t="s">
        <v>37</v>
      </c>
    </row>
    <row r="37" spans="1:6" ht="15.75">
      <c r="A37" s="69"/>
      <c r="B37" s="70"/>
      <c r="C37" s="87"/>
      <c r="D37" s="88"/>
      <c r="E37" s="89"/>
      <c r="F37" s="71"/>
    </row>
    <row r="38" spans="1:6" ht="15.75">
      <c r="A38" s="4"/>
      <c r="B38" s="6"/>
      <c r="C38" s="90"/>
      <c r="D38" s="91"/>
      <c r="E38" s="92"/>
      <c r="F38" s="7"/>
    </row>
    <row r="39" spans="1:6" s="28" customFormat="1" ht="15.75">
      <c r="A39" s="93" t="s">
        <v>38</v>
      </c>
      <c r="B39" s="93"/>
      <c r="C39" s="93"/>
      <c r="D39" s="93"/>
      <c r="E39" s="93"/>
      <c r="F39" s="30">
        <f>SUM(F37:F38)</f>
        <v>0</v>
      </c>
    </row>
  </sheetData>
  <sheetProtection/>
  <mergeCells count="18">
    <mergeCell ref="B28:E28"/>
    <mergeCell ref="B29:E29"/>
    <mergeCell ref="C36:E36"/>
    <mergeCell ref="C37:E37"/>
    <mergeCell ref="C38:E38"/>
    <mergeCell ref="A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D15" sqref="D15"/>
    </sheetView>
  </sheetViews>
  <sheetFormatPr defaultColWidth="9.140625" defaultRowHeight="12.75"/>
  <cols>
    <col min="1" max="1" width="30.140625" style="0" customWidth="1"/>
    <col min="2" max="2" width="16.421875" style="0" customWidth="1"/>
    <col min="3" max="3" width="15.8515625" style="0" customWidth="1"/>
    <col min="4" max="4" width="12.28125" style="0" customWidth="1"/>
    <col min="5" max="5" width="21.7109375" style="0" customWidth="1"/>
  </cols>
  <sheetData>
    <row r="1" spans="1:5" ht="18.75">
      <c r="A1" s="97" t="s">
        <v>53</v>
      </c>
      <c r="B1" s="97"/>
      <c r="C1" s="97"/>
      <c r="D1" s="97"/>
      <c r="E1" s="97"/>
    </row>
    <row r="2" spans="1:5" ht="18.75">
      <c r="A2" s="97" t="s">
        <v>67</v>
      </c>
      <c r="B2" s="97"/>
      <c r="C2" s="97"/>
      <c r="D2" s="97"/>
      <c r="E2" s="97"/>
    </row>
    <row r="3" ht="18.75">
      <c r="A3" s="54"/>
    </row>
    <row r="4" ht="18.75">
      <c r="A4" s="37" t="s">
        <v>62</v>
      </c>
    </row>
    <row r="5" ht="18.75">
      <c r="A5" s="37" t="s">
        <v>68</v>
      </c>
    </row>
    <row r="6" ht="18.75">
      <c r="A6" s="37"/>
    </row>
    <row r="7" ht="16.5" thickBot="1">
      <c r="A7" s="38" t="s">
        <v>69</v>
      </c>
    </row>
    <row r="8" spans="1:5" ht="37.5" customHeight="1" thickBot="1">
      <c r="A8" s="57"/>
      <c r="B8" s="39" t="s">
        <v>64</v>
      </c>
      <c r="C8" s="39" t="s">
        <v>0</v>
      </c>
      <c r="D8" s="39" t="s">
        <v>1</v>
      </c>
      <c r="E8" s="39" t="s">
        <v>54</v>
      </c>
    </row>
    <row r="9" spans="1:5" ht="19.5" thickBot="1">
      <c r="A9" s="40" t="s">
        <v>2</v>
      </c>
      <c r="B9" s="41">
        <v>4651.71</v>
      </c>
      <c r="C9" s="41">
        <v>14781.24</v>
      </c>
      <c r="D9" s="41">
        <v>12549.18</v>
      </c>
      <c r="E9" s="41">
        <v>6883.77</v>
      </c>
    </row>
    <row r="10" spans="1:5" ht="19.5" thickBot="1">
      <c r="A10" s="40" t="s">
        <v>3</v>
      </c>
      <c r="B10" s="41">
        <v>516.87</v>
      </c>
      <c r="C10" s="41">
        <v>1642.44</v>
      </c>
      <c r="D10" s="41">
        <v>1394.47</v>
      </c>
      <c r="E10" s="41">
        <v>764.84</v>
      </c>
    </row>
    <row r="11" spans="1:5" ht="19.5" thickBot="1">
      <c r="A11" s="40" t="s">
        <v>44</v>
      </c>
      <c r="B11" s="41">
        <v>213.7</v>
      </c>
      <c r="C11" s="41">
        <v>742.21</v>
      </c>
      <c r="D11" s="41">
        <v>576.37</v>
      </c>
      <c r="E11" s="41">
        <v>379.54</v>
      </c>
    </row>
    <row r="12" spans="1:5" ht="19.5" thickBot="1">
      <c r="A12" s="40" t="s">
        <v>51</v>
      </c>
      <c r="B12" s="41">
        <v>129.17</v>
      </c>
      <c r="C12" s="41">
        <v>410.52</v>
      </c>
      <c r="D12" s="41">
        <v>348.6</v>
      </c>
      <c r="E12" s="41">
        <v>191.09</v>
      </c>
    </row>
    <row r="13" spans="1:5" ht="19.5" thickBot="1">
      <c r="A13" s="40" t="s">
        <v>4</v>
      </c>
      <c r="B13" s="42">
        <v>5511.45</v>
      </c>
      <c r="C13" s="42">
        <v>17576.41</v>
      </c>
      <c r="D13" s="42">
        <v>14868.62</v>
      </c>
      <c r="E13" s="42">
        <v>8219.24</v>
      </c>
    </row>
    <row r="14" ht="21" customHeight="1" thickBot="1">
      <c r="A14" s="43" t="s">
        <v>5</v>
      </c>
    </row>
    <row r="15" spans="1:3" ht="13.5" customHeight="1" thickBot="1">
      <c r="A15" s="44" t="s">
        <v>45</v>
      </c>
      <c r="B15" s="39" t="s">
        <v>6</v>
      </c>
      <c r="C15" s="39" t="s">
        <v>16</v>
      </c>
    </row>
    <row r="16" spans="1:3" ht="19.5" thickBot="1">
      <c r="A16" s="55" t="s">
        <v>7</v>
      </c>
      <c r="B16" s="45" t="s">
        <v>3</v>
      </c>
      <c r="C16" s="41">
        <v>2384.65</v>
      </c>
    </row>
    <row r="17" spans="1:3" ht="38.25" thickBot="1">
      <c r="A17" s="55" t="s">
        <v>9</v>
      </c>
      <c r="B17" s="45" t="s">
        <v>51</v>
      </c>
      <c r="C17" s="41">
        <v>410.52</v>
      </c>
    </row>
    <row r="18" spans="1:3" ht="19.5" thickBot="1">
      <c r="A18" s="55" t="s">
        <v>55</v>
      </c>
      <c r="B18" s="45" t="s">
        <v>47</v>
      </c>
      <c r="C18" s="41">
        <v>1089.65</v>
      </c>
    </row>
    <row r="19" spans="1:3" ht="38.25" thickBot="1">
      <c r="A19" s="55" t="s">
        <v>10</v>
      </c>
      <c r="B19" s="45" t="s">
        <v>8</v>
      </c>
      <c r="C19" s="41">
        <v>5053.44</v>
      </c>
    </row>
    <row r="20" spans="1:3" ht="75.75" thickBot="1">
      <c r="A20" s="55" t="s">
        <v>48</v>
      </c>
      <c r="B20" s="45" t="s">
        <v>11</v>
      </c>
      <c r="C20" s="41">
        <v>2868.82</v>
      </c>
    </row>
    <row r="21" spans="1:3" ht="57" thickBot="1">
      <c r="A21" s="55" t="s">
        <v>12</v>
      </c>
      <c r="B21" s="52" t="s">
        <v>70</v>
      </c>
      <c r="C21" s="41">
        <v>2868.82</v>
      </c>
    </row>
    <row r="22" spans="1:3" ht="18.75" customHeight="1" thickBot="1">
      <c r="A22" s="55" t="s">
        <v>58</v>
      </c>
      <c r="B22" s="52" t="s">
        <v>59</v>
      </c>
      <c r="C22" s="41">
        <v>110.55</v>
      </c>
    </row>
    <row r="23" spans="1:3" ht="40.5" customHeight="1" thickBot="1">
      <c r="A23" s="40"/>
      <c r="B23" s="46" t="s">
        <v>46</v>
      </c>
      <c r="C23" s="42">
        <v>11917.63</v>
      </c>
    </row>
    <row r="24" ht="18.75" customHeight="1" thickBot="1">
      <c r="A24" s="47"/>
    </row>
    <row r="25" spans="1:2" ht="37.5" customHeight="1" thickBot="1">
      <c r="A25" s="51" t="s">
        <v>60</v>
      </c>
      <c r="B25" s="39">
        <v>10697.7</v>
      </c>
    </row>
    <row r="26" spans="1:2" ht="18.75" customHeight="1" thickBot="1">
      <c r="A26" s="40" t="s">
        <v>56</v>
      </c>
      <c r="B26" s="42">
        <v>8219.24</v>
      </c>
    </row>
    <row r="27" spans="1:2" ht="18.75" customHeight="1" thickBot="1">
      <c r="A27" s="55" t="s">
        <v>14</v>
      </c>
      <c r="B27" s="41" t="s">
        <v>71</v>
      </c>
    </row>
    <row r="28" spans="1:2" ht="18.75" customHeight="1" thickBot="1">
      <c r="A28" s="55" t="s">
        <v>57</v>
      </c>
      <c r="B28" s="41">
        <v>6883.77</v>
      </c>
    </row>
    <row r="29" ht="18.75" customHeight="1">
      <c r="A29" s="47"/>
    </row>
    <row r="30" ht="15.75">
      <c r="A30" s="58" t="s">
        <v>65</v>
      </c>
    </row>
    <row r="31" ht="18.75" customHeight="1">
      <c r="A31" s="59"/>
    </row>
    <row r="32" ht="15.75">
      <c r="A32" s="59"/>
    </row>
    <row r="33" ht="18.75" customHeight="1">
      <c r="A33" s="59" t="s">
        <v>63</v>
      </c>
    </row>
    <row r="34" ht="18.75" customHeight="1">
      <c r="A34" s="59"/>
    </row>
    <row r="35" spans="1:3" ht="18.75" customHeight="1">
      <c r="A35" s="60">
        <v>41547</v>
      </c>
      <c r="B35" s="53" t="s">
        <v>61</v>
      </c>
      <c r="C35" s="61">
        <v>275.03</v>
      </c>
    </row>
    <row r="36" ht="18.75" customHeight="1">
      <c r="A36" s="53"/>
    </row>
    <row r="37" ht="15.75">
      <c r="A37" s="53"/>
    </row>
    <row r="38" ht="15.75">
      <c r="A38" s="53"/>
    </row>
    <row r="39" ht="15.75">
      <c r="A39" s="59"/>
    </row>
    <row r="40" ht="15">
      <c r="A40" s="56"/>
    </row>
    <row r="41" ht="15.75">
      <c r="A41" s="53"/>
    </row>
    <row r="42" ht="15.75">
      <c r="A42" s="53"/>
    </row>
    <row r="43" ht="15.75">
      <c r="A43" s="59"/>
    </row>
    <row r="44" ht="15.75">
      <c r="A44" s="5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2017-08-18T08:37:02Z</cp:lastPrinted>
  <dcterms:created xsi:type="dcterms:W3CDTF">2015-10-12T10:40:12Z</dcterms:created>
  <dcterms:modified xsi:type="dcterms:W3CDTF">2018-03-26T12:07:29Z</dcterms:modified>
  <cp:category/>
  <cp:version/>
  <cp:contentType/>
  <cp:contentStatus/>
</cp:coreProperties>
</file>