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'2015'!$A$1:$F$34</definedName>
    <definedName name="_xlnm.Print_Area" localSheetId="3">'2015 (2)'!$A$1:$F$34</definedName>
    <definedName name="_xlnm.Print_Area" localSheetId="1">'2016'!$A$1:$F$34</definedName>
  </definedNames>
  <calcPr fullCalcOnLoad="1" refMode="R1C1"/>
</workbook>
</file>

<file path=xl/sharedStrings.xml><?xml version="1.0" encoding="utf-8"?>
<sst xmlns="http://schemas.openxmlformats.org/spreadsheetml/2006/main" count="266" uniqueCount="97">
  <si>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</si>
  <si>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</si>
  <si>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</si>
  <si>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</si>
  <si>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</si>
  <si>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</si>
  <si>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</si>
  <si>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</si>
  <si>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</si>
  <si>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</si>
  <si>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</si>
  <si>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</si>
  <si>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</si>
  <si>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</si>
  <si>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</si>
  <si>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</si>
  <si>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</si>
  <si>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</si>
  <si>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</si>
  <si>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</si>
  <si>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</si>
  <si>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</si>
  <si>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</si>
  <si>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</si>
  <si>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</si>
  <si>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</si>
  <si>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</si>
  <si>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</si>
  <si>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</si>
  <si>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</si>
  <si>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</si>
  <si>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</si>
  <si>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</si>
  <si>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</si>
  <si>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</si>
  <si>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</si>
  <si>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</si>
  <si>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</si>
  <si>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</si>
  <si>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</si>
  <si>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</si>
  <si>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</si>
  <si>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</si>
  <si>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</si>
  <si>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</si>
  <si>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</si>
  <si>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</si>
  <si>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</si>
  <si>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</si>
  <si>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</si>
  <si>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</si>
  <si>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</si>
  <si>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</si>
  <si>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</si>
  <si>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Вывоз КГМ</t>
  </si>
  <si>
    <t>5.</t>
  </si>
  <si>
    <t>Вывоз и складирование ТБО</t>
  </si>
  <si>
    <t>двор</t>
  </si>
  <si>
    <t>Сальдо на 01.01.2015г (по начислениям) (+)</t>
  </si>
  <si>
    <t>Обслуживание ВДГО</t>
  </si>
  <si>
    <t>Экономист ООО «УК Старый город»                                                                    Хромушина Т.В.</t>
  </si>
  <si>
    <t>Выполненные работы</t>
  </si>
  <si>
    <t>Ул. Верхнеозерная, д.13</t>
  </si>
  <si>
    <t>В управлении ООО «УК Старый Город» - с 01.09.2010 года</t>
  </si>
  <si>
    <t>Общая площадь квартир –  306,4 м.кв.</t>
  </si>
  <si>
    <t>Остаток на 01.01.2014 года –  22259,16 (+)</t>
  </si>
  <si>
    <t xml:space="preserve">Перенавеска водосточных труб                                             </t>
  </si>
  <si>
    <t>Аренда гидроподъемника</t>
  </si>
  <si>
    <t>4298,10</t>
  </si>
  <si>
    <t>28,05,2014</t>
  </si>
  <si>
    <t>перенавеска водосточных труб, аренда гидроподъемника</t>
  </si>
  <si>
    <t>05,08,2014</t>
  </si>
  <si>
    <t>аренда гидроподъемника</t>
  </si>
  <si>
    <t>Ул. Верхнеозерная, д. 13</t>
  </si>
  <si>
    <t>осмотр систем электроснабжения, смена ламп в МОП</t>
  </si>
  <si>
    <t>арс</t>
  </si>
  <si>
    <t>в год</t>
  </si>
  <si>
    <t>Задолженность населения на 31.12.2015 г.</t>
  </si>
  <si>
    <t>Справочно: финансовый результат с учетом задолженности</t>
  </si>
  <si>
    <t>Услуги аварийной службы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</si>
  <si>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</si>
  <si>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</si>
  <si>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</si>
  <si>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</si>
  <si>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</si>
  <si>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</si>
  <si>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</si>
  <si>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</si>
  <si>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</si>
  <si>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</si>
  <si>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</si>
  <si>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</si>
  <si>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</si>
  <si>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</si>
  <si>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</si>
  <si>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кгм+дератизация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</si>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</sst>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1">
      <selection activeCell="A37" sqref="A37:IV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88</v>
      </c>
      <c r="B1" s="88"/>
      <c r="C1" s="88"/>
      <c r="D1" s="88"/>
      <c r="E1" s="88"/>
      <c r="F1" s="88"/>
      <c r="G1" s="71"/>
    </row>
    <row r="2" spans="1:8" ht="15.75">
      <c r="A2" s="88" t="s">
        <v>73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306.4</v>
      </c>
      <c r="E5" s="12" t="s">
        <v>20</v>
      </c>
      <c r="F5" s="12"/>
    </row>
    <row r="6" ht="9" customHeight="1" collapsed="1"/>
    <row r="7" spans="1:6" ht="15.75">
      <c r="A7" s="9" t="s">
        <v>89</v>
      </c>
      <c r="C7" s="9"/>
      <c r="D7" s="13">
        <f>'2016'!F31</f>
        <v>44649.352000000006</v>
      </c>
      <c r="E7" s="9" t="s">
        <v>22</v>
      </c>
      <c r="F7" s="9"/>
    </row>
    <row r="8" spans="1:6" ht="15.75">
      <c r="A8" s="9" t="s">
        <v>90</v>
      </c>
      <c r="C8" s="12"/>
      <c r="D8" s="14">
        <f>C15</f>
        <v>-14516.420000000004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6" customHeight="1">
      <c r="A10" s="4" t="s">
        <v>26</v>
      </c>
      <c r="B10" s="16" t="s">
        <v>27</v>
      </c>
      <c r="C10" s="17" t="s">
        <v>91</v>
      </c>
      <c r="D10" s="17" t="s">
        <v>0</v>
      </c>
      <c r="E10" s="17" t="s">
        <v>29</v>
      </c>
      <c r="F10" s="17" t="s">
        <v>92</v>
      </c>
      <c r="I10" s="11" t="s">
        <v>76</v>
      </c>
    </row>
    <row r="11" spans="1:9" s="19" customFormat="1" ht="30" customHeight="1">
      <c r="A11" s="4">
        <v>1</v>
      </c>
      <c r="B11" s="18" t="s">
        <v>2</v>
      </c>
      <c r="C11" s="59">
        <v>-12164.200000000004</v>
      </c>
      <c r="D11" s="57">
        <v>34414.8</v>
      </c>
      <c r="E11" s="57">
        <v>35450</v>
      </c>
      <c r="F11" s="57">
        <f>C11-D11+E11</f>
        <v>-11129.000000000007</v>
      </c>
      <c r="G11" s="16" t="s">
        <v>44</v>
      </c>
      <c r="H11" s="16">
        <v>9.29</v>
      </c>
      <c r="I11" s="66">
        <f>H11*12*H19</f>
        <v>34157.471999999994</v>
      </c>
    </row>
    <row r="12" spans="1:9" s="19" customFormat="1" ht="15.75">
      <c r="A12" s="4">
        <v>2</v>
      </c>
      <c r="B12" s="18" t="s">
        <v>3</v>
      </c>
      <c r="C12" s="59">
        <v>-1351.6399999999999</v>
      </c>
      <c r="D12" s="57">
        <v>3823.92</v>
      </c>
      <c r="E12" s="57">
        <v>3938.96</v>
      </c>
      <c r="F12" s="57">
        <f>C12-D12+E12</f>
        <v>-1236.5999999999995</v>
      </c>
      <c r="G12" s="16" t="s">
        <v>45</v>
      </c>
      <c r="H12" s="16">
        <v>3.2</v>
      </c>
      <c r="I12" s="67">
        <f>H12*12*H19</f>
        <v>11765.76</v>
      </c>
    </row>
    <row r="13" spans="1:9" s="19" customFormat="1" ht="29.25" customHeight="1">
      <c r="A13" s="4">
        <v>3</v>
      </c>
      <c r="B13" s="18" t="s">
        <v>48</v>
      </c>
      <c r="C13" s="59">
        <v>-662.7399999999993</v>
      </c>
      <c r="D13" s="57">
        <v>1875.12</v>
      </c>
      <c r="E13" s="57">
        <v>1931.52</v>
      </c>
      <c r="F13" s="57">
        <f>C13-D13+E13</f>
        <v>-606.3399999999992</v>
      </c>
      <c r="G13" s="16" t="s">
        <v>95</v>
      </c>
      <c r="H13" s="16">
        <v>0.95</v>
      </c>
      <c r="I13" s="67">
        <f>H13*12*H19</f>
        <v>3492.959999999999</v>
      </c>
    </row>
    <row r="14" spans="1:9" s="19" customFormat="1" ht="30" customHeight="1">
      <c r="A14" s="4">
        <v>4</v>
      </c>
      <c r="B14" s="18" t="s">
        <v>49</v>
      </c>
      <c r="C14" s="59">
        <v>-337.84000000000003</v>
      </c>
      <c r="D14" s="57">
        <v>1369.56</v>
      </c>
      <c r="E14" s="57">
        <v>1138.3</v>
      </c>
      <c r="F14" s="57">
        <f>C14-D14+E14</f>
        <v>-569.1000000000001</v>
      </c>
      <c r="G14" s="5"/>
      <c r="H14" s="5"/>
      <c r="I14" s="31"/>
    </row>
    <row r="15" spans="1:6" ht="19.5" customHeight="1">
      <c r="A15" s="4"/>
      <c r="B15" s="18" t="s">
        <v>4</v>
      </c>
      <c r="C15" s="58">
        <f>SUM(C11:C14)</f>
        <v>-14516.420000000004</v>
      </c>
      <c r="D15" s="58">
        <f>SUM(D11:D14)</f>
        <v>41483.4</v>
      </c>
      <c r="E15" s="58">
        <f>SUM(E11:E14)</f>
        <v>42458.78</v>
      </c>
      <c r="F15" s="58">
        <f>SUM(F11:F14)</f>
        <v>-13541.040000000006</v>
      </c>
    </row>
    <row r="16" ht="11.25" customHeight="1">
      <c r="H16" s="92" t="s">
        <v>96</v>
      </c>
    </row>
    <row r="17" spans="1:6" ht="15.75">
      <c r="A17" s="88" t="s">
        <v>30</v>
      </c>
      <c r="B17" s="88"/>
      <c r="C17" s="88"/>
      <c r="D17" s="88"/>
      <c r="E17" s="88"/>
      <c r="F17" s="88"/>
    </row>
    <row r="18" spans="1:8" ht="15.75">
      <c r="A18" s="71"/>
      <c r="B18" s="71"/>
      <c r="C18" s="71"/>
      <c r="D18" s="71"/>
      <c r="E18" s="71"/>
      <c r="F18" s="71"/>
      <c r="H18" s="5" t="s">
        <v>31</v>
      </c>
    </row>
    <row r="19" spans="1:8" ht="33" customHeight="1">
      <c r="A19" s="17" t="s">
        <v>43</v>
      </c>
      <c r="B19" s="89" t="s">
        <v>6</v>
      </c>
      <c r="C19" s="89"/>
      <c r="D19" s="89"/>
      <c r="E19" s="89"/>
      <c r="F19" s="20" t="s">
        <v>18</v>
      </c>
      <c r="G19" s="21"/>
      <c r="H19" s="5">
        <f>D5</f>
        <v>306.4</v>
      </c>
    </row>
    <row r="20" spans="1:10" ht="18" customHeight="1">
      <c r="A20" s="22">
        <v>1</v>
      </c>
      <c r="B20" s="90" t="s">
        <v>8</v>
      </c>
      <c r="C20" s="90"/>
      <c r="D20" s="90"/>
      <c r="E20" s="90"/>
      <c r="F20" s="1">
        <f>I12</f>
        <v>11765.76</v>
      </c>
      <c r="G20" s="23"/>
      <c r="H20" s="5" t="s">
        <v>32</v>
      </c>
      <c r="I20" s="5" t="s">
        <v>33</v>
      </c>
      <c r="J20" s="5" t="s">
        <v>34</v>
      </c>
    </row>
    <row r="21" spans="1:7" ht="18" customHeight="1">
      <c r="A21" s="24">
        <v>2</v>
      </c>
      <c r="B21" s="87" t="s">
        <v>49</v>
      </c>
      <c r="C21" s="87"/>
      <c r="D21" s="87"/>
      <c r="E21" s="87"/>
      <c r="F21" s="2">
        <f>D14</f>
        <v>1369.56</v>
      </c>
      <c r="G21" s="23"/>
    </row>
    <row r="22" spans="1:7" ht="18" customHeight="1">
      <c r="A22" s="24">
        <v>3</v>
      </c>
      <c r="B22" s="87" t="s">
        <v>54</v>
      </c>
      <c r="C22" s="87"/>
      <c r="D22" s="87"/>
      <c r="E22" s="87"/>
      <c r="F22" s="2">
        <f>I13</f>
        <v>3492.959999999999</v>
      </c>
      <c r="G22" s="23"/>
    </row>
    <row r="23" spans="1:7" ht="18" customHeight="1">
      <c r="A23" s="24">
        <v>4</v>
      </c>
      <c r="B23" s="87" t="s">
        <v>12</v>
      </c>
      <c r="C23" s="87"/>
      <c r="D23" s="87"/>
      <c r="E23" s="87"/>
      <c r="F23" s="2">
        <f>F24+F25+F26</f>
        <v>0</v>
      </c>
      <c r="G23" s="23"/>
    </row>
    <row r="24" spans="1:7" ht="16.5" customHeight="1">
      <c r="A24" s="24" t="s">
        <v>13</v>
      </c>
      <c r="B24" s="87" t="s">
        <v>35</v>
      </c>
      <c r="C24" s="87"/>
      <c r="D24" s="87"/>
      <c r="E24" s="87"/>
      <c r="F24" s="3">
        <v>0</v>
      </c>
      <c r="G24" s="12"/>
    </row>
    <row r="25" spans="1:7" ht="16.5" customHeight="1">
      <c r="A25" s="24" t="s">
        <v>13</v>
      </c>
      <c r="B25" s="87" t="s">
        <v>36</v>
      </c>
      <c r="C25" s="87"/>
      <c r="D25" s="87"/>
      <c r="E25" s="87"/>
      <c r="F25" s="3">
        <v>0</v>
      </c>
      <c r="G25" s="12"/>
    </row>
    <row r="26" spans="1:7" ht="16.5" customHeight="1">
      <c r="A26" s="24" t="s">
        <v>13</v>
      </c>
      <c r="B26" s="87" t="s">
        <v>37</v>
      </c>
      <c r="C26" s="87"/>
      <c r="D26" s="87"/>
      <c r="E26" s="87"/>
      <c r="F26" s="3">
        <v>0</v>
      </c>
      <c r="G26" s="12"/>
    </row>
    <row r="27" spans="1:7" ht="17.25" customHeight="1">
      <c r="A27" s="24">
        <v>5</v>
      </c>
      <c r="B27" s="76" t="s">
        <v>56</v>
      </c>
      <c r="C27" s="76"/>
      <c r="D27" s="76"/>
      <c r="E27" s="76"/>
      <c r="F27" s="3">
        <f>D13+D12</f>
        <v>5699.04</v>
      </c>
      <c r="G27" s="12"/>
    </row>
    <row r="28" spans="1:7" ht="17.25" customHeight="1">
      <c r="A28" s="24">
        <v>6</v>
      </c>
      <c r="B28" s="76" t="s">
        <v>79</v>
      </c>
      <c r="C28" s="76"/>
      <c r="D28" s="76"/>
      <c r="E28" s="76"/>
      <c r="F28" s="3">
        <v>0</v>
      </c>
      <c r="G28" s="12"/>
    </row>
    <row r="29" spans="1:7" s="27" customFormat="1" ht="21" customHeight="1">
      <c r="A29" s="25"/>
      <c r="B29" s="77" t="s">
        <v>14</v>
      </c>
      <c r="C29" s="77"/>
      <c r="D29" s="77"/>
      <c r="E29" s="77"/>
      <c r="F29" s="26">
        <f>F20+F21+F22+F23+F28+F27</f>
        <v>22327.32</v>
      </c>
      <c r="G29" s="9"/>
    </row>
    <row r="31" spans="1:6" ht="18" customHeight="1">
      <c r="A31" s="78" t="s">
        <v>93</v>
      </c>
      <c r="B31" s="79"/>
      <c r="C31" s="79"/>
      <c r="D31" s="79"/>
      <c r="E31" s="80"/>
      <c r="F31" s="3">
        <f>D7+D15-F29</f>
        <v>63805.43200000001</v>
      </c>
    </row>
    <row r="32" spans="1:6" ht="20.25" customHeight="1">
      <c r="A32" s="78" t="s">
        <v>94</v>
      </c>
      <c r="B32" s="79"/>
      <c r="C32" s="79"/>
      <c r="D32" s="79"/>
      <c r="E32" s="80"/>
      <c r="F32" s="3">
        <f>F15</f>
        <v>-13541.040000000006</v>
      </c>
    </row>
    <row r="33" spans="1:6" ht="18" customHeight="1">
      <c r="A33" s="65" t="s">
        <v>78</v>
      </c>
      <c r="B33" s="65"/>
      <c r="C33" s="65"/>
      <c r="D33" s="65"/>
      <c r="E33" s="65"/>
      <c r="F33" s="3">
        <f>F31+F32</f>
        <v>50264.392</v>
      </c>
    </row>
    <row r="34" ht="11.25" customHeight="1"/>
    <row r="36" spans="1:6" ht="15.75">
      <c r="A36" s="28" t="s">
        <v>26</v>
      </c>
      <c r="B36" s="28" t="s">
        <v>17</v>
      </c>
      <c r="C36" s="81" t="s">
        <v>38</v>
      </c>
      <c r="D36" s="82"/>
      <c r="E36" s="83"/>
      <c r="F36" s="28" t="s">
        <v>39</v>
      </c>
    </row>
    <row r="37" spans="1:6" ht="30" customHeight="1">
      <c r="A37" s="93"/>
      <c r="B37" s="94"/>
      <c r="C37" s="95"/>
      <c r="D37" s="96"/>
      <c r="E37" s="97"/>
      <c r="F37" s="98"/>
    </row>
    <row r="38" spans="1:6" ht="15.75">
      <c r="A38" s="4"/>
      <c r="B38" s="6"/>
      <c r="C38" s="72"/>
      <c r="D38" s="73"/>
      <c r="E38" s="74"/>
      <c r="F38" s="7"/>
    </row>
    <row r="39" spans="1:6" s="27" customFormat="1" ht="15.75">
      <c r="A39" s="75" t="s">
        <v>40</v>
      </c>
      <c r="B39" s="75"/>
      <c r="C39" s="75"/>
      <c r="D39" s="75"/>
      <c r="E39" s="75"/>
      <c r="F39" s="29">
        <f>SUM(F37:F38)</f>
        <v>0</v>
      </c>
    </row>
  </sheetData>
  <sheetProtection/>
  <mergeCells count="20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8:E38"/>
    <mergeCell ref="A39:E39"/>
    <mergeCell ref="B28:E28"/>
    <mergeCell ref="B29:E29"/>
    <mergeCell ref="A31:E31"/>
    <mergeCell ref="A32:E32"/>
    <mergeCell ref="C36:E36"/>
    <mergeCell ref="C37:E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81</v>
      </c>
      <c r="B1" s="88"/>
      <c r="C1" s="88"/>
      <c r="D1" s="88"/>
      <c r="E1" s="88"/>
      <c r="F1" s="88"/>
      <c r="G1" s="70"/>
    </row>
    <row r="2" spans="1:8" ht="15.75">
      <c r="A2" s="88" t="s">
        <v>73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306.4</v>
      </c>
      <c r="E5" s="12" t="s">
        <v>20</v>
      </c>
      <c r="F5" s="12"/>
    </row>
    <row r="6" ht="9" customHeight="1" collapsed="1"/>
    <row r="7" spans="1:6" ht="15.75">
      <c r="A7" s="9" t="s">
        <v>82</v>
      </c>
      <c r="C7" s="9"/>
      <c r="D7" s="13">
        <f>'2015'!F31</f>
        <v>25493.271999999997</v>
      </c>
      <c r="E7" s="9" t="s">
        <v>22</v>
      </c>
      <c r="F7" s="9"/>
    </row>
    <row r="8" spans="1:6" ht="15.75">
      <c r="A8" s="9" t="s">
        <v>83</v>
      </c>
      <c r="C8" s="12"/>
      <c r="D8" s="14">
        <f>C15</f>
        <v>-6836.000000000002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6" customHeight="1">
      <c r="A10" s="4" t="s">
        <v>26</v>
      </c>
      <c r="B10" s="16" t="s">
        <v>27</v>
      </c>
      <c r="C10" s="17" t="s">
        <v>84</v>
      </c>
      <c r="D10" s="17" t="s">
        <v>0</v>
      </c>
      <c r="E10" s="17" t="s">
        <v>29</v>
      </c>
      <c r="F10" s="17" t="s">
        <v>85</v>
      </c>
      <c r="I10" s="11" t="s">
        <v>76</v>
      </c>
    </row>
    <row r="11" spans="1:9" s="19" customFormat="1" ht="30" customHeight="1">
      <c r="A11" s="4">
        <v>1</v>
      </c>
      <c r="B11" s="18" t="s">
        <v>2</v>
      </c>
      <c r="C11" s="59">
        <f>'2015'!F11</f>
        <v>-5728.300000000003</v>
      </c>
      <c r="D11" s="57">
        <v>34414.8</v>
      </c>
      <c r="E11" s="57">
        <v>27978.9</v>
      </c>
      <c r="F11" s="57">
        <f>C11-D11+E11</f>
        <v>-12164.200000000004</v>
      </c>
      <c r="G11" s="16" t="s">
        <v>44</v>
      </c>
      <c r="H11" s="16">
        <v>9.29</v>
      </c>
      <c r="I11" s="66">
        <f>H11*12*H19</f>
        <v>34157.471999999994</v>
      </c>
    </row>
    <row r="12" spans="1:9" s="19" customFormat="1" ht="15.75">
      <c r="A12" s="4">
        <v>2</v>
      </c>
      <c r="B12" s="18" t="s">
        <v>3</v>
      </c>
      <c r="C12" s="59">
        <f>'2015'!F12</f>
        <v>-636.5</v>
      </c>
      <c r="D12" s="57">
        <v>3823.92</v>
      </c>
      <c r="E12" s="57">
        <v>3108.78</v>
      </c>
      <c r="F12" s="57">
        <f>C12-D12+E12</f>
        <v>-1351.6399999999999</v>
      </c>
      <c r="G12" s="16" t="s">
        <v>45</v>
      </c>
      <c r="H12" s="16">
        <v>3.2</v>
      </c>
      <c r="I12" s="67">
        <f>H12*12*H19</f>
        <v>11765.76</v>
      </c>
    </row>
    <row r="13" spans="1:9" s="19" customFormat="1" ht="29.25" customHeight="1">
      <c r="A13" s="4">
        <v>3</v>
      </c>
      <c r="B13" s="18" t="s">
        <v>48</v>
      </c>
      <c r="C13" s="59">
        <f>'2015'!F13</f>
        <v>-312.0999999999997</v>
      </c>
      <c r="D13" s="57">
        <v>1875.12</v>
      </c>
      <c r="E13" s="57">
        <v>1524.48</v>
      </c>
      <c r="F13" s="57">
        <f>C13-D13+E13</f>
        <v>-662.7399999999993</v>
      </c>
      <c r="G13" s="16" t="s">
        <v>57</v>
      </c>
      <c r="H13" s="16">
        <v>0.95</v>
      </c>
      <c r="I13" s="67">
        <f>H13*12*H19</f>
        <v>3492.959999999999</v>
      </c>
    </row>
    <row r="14" spans="1:9" s="19" customFormat="1" ht="30" customHeight="1">
      <c r="A14" s="4">
        <v>4</v>
      </c>
      <c r="B14" s="18" t="s">
        <v>49</v>
      </c>
      <c r="C14" s="59">
        <f>'2015'!F14</f>
        <v>-159.0999999999999</v>
      </c>
      <c r="D14" s="57">
        <v>955.92</v>
      </c>
      <c r="E14" s="57">
        <v>777.18</v>
      </c>
      <c r="F14" s="57">
        <f>C14-D14+E14</f>
        <v>-337.84000000000003</v>
      </c>
      <c r="G14" s="5"/>
      <c r="H14" s="5"/>
      <c r="I14" s="31"/>
    </row>
    <row r="15" spans="1:6" ht="19.5" customHeight="1">
      <c r="A15" s="4"/>
      <c r="B15" s="18" t="s">
        <v>4</v>
      </c>
      <c r="C15" s="58">
        <f>SUM(C11:C14)</f>
        <v>-6836.000000000002</v>
      </c>
      <c r="D15" s="58">
        <f>SUM(D11:D14)</f>
        <v>41069.76</v>
      </c>
      <c r="E15" s="58">
        <f>SUM(E11:E14)</f>
        <v>33389.34</v>
      </c>
      <c r="F15" s="58">
        <f>SUM(F11:F14)</f>
        <v>-14516.420000000004</v>
      </c>
    </row>
    <row r="16" ht="11.25" customHeight="1"/>
    <row r="17" spans="1:6" ht="15.75">
      <c r="A17" s="88" t="s">
        <v>30</v>
      </c>
      <c r="B17" s="88"/>
      <c r="C17" s="88"/>
      <c r="D17" s="88"/>
      <c r="E17" s="88"/>
      <c r="F17" s="88"/>
    </row>
    <row r="18" spans="1:8" ht="15.75">
      <c r="A18" s="70"/>
      <c r="B18" s="70"/>
      <c r="C18" s="70"/>
      <c r="D18" s="70"/>
      <c r="E18" s="70"/>
      <c r="F18" s="70"/>
      <c r="H18" s="5" t="s">
        <v>31</v>
      </c>
    </row>
    <row r="19" spans="1:8" ht="33" customHeight="1">
      <c r="A19" s="17" t="s">
        <v>43</v>
      </c>
      <c r="B19" s="89" t="s">
        <v>6</v>
      </c>
      <c r="C19" s="89"/>
      <c r="D19" s="89"/>
      <c r="E19" s="89"/>
      <c r="F19" s="20" t="s">
        <v>18</v>
      </c>
      <c r="G19" s="21"/>
      <c r="H19" s="5">
        <f>D5</f>
        <v>306.4</v>
      </c>
    </row>
    <row r="20" spans="1:10" ht="18" customHeight="1">
      <c r="A20" s="22">
        <v>1</v>
      </c>
      <c r="B20" s="90" t="s">
        <v>8</v>
      </c>
      <c r="C20" s="90"/>
      <c r="D20" s="90"/>
      <c r="E20" s="90"/>
      <c r="F20" s="1">
        <f>I12</f>
        <v>11765.76</v>
      </c>
      <c r="G20" s="23"/>
      <c r="H20" s="5" t="s">
        <v>32</v>
      </c>
      <c r="I20" s="5" t="s">
        <v>33</v>
      </c>
      <c r="J20" s="5" t="s">
        <v>34</v>
      </c>
    </row>
    <row r="21" spans="1:7" ht="18" customHeight="1">
      <c r="A21" s="24">
        <v>2</v>
      </c>
      <c r="B21" s="87" t="s">
        <v>49</v>
      </c>
      <c r="C21" s="87"/>
      <c r="D21" s="87"/>
      <c r="E21" s="87"/>
      <c r="F21" s="2">
        <f>D14</f>
        <v>955.92</v>
      </c>
      <c r="G21" s="23"/>
    </row>
    <row r="22" spans="1:7" ht="18" customHeight="1">
      <c r="A22" s="24">
        <v>3</v>
      </c>
      <c r="B22" s="87" t="s">
        <v>54</v>
      </c>
      <c r="C22" s="87"/>
      <c r="D22" s="87"/>
      <c r="E22" s="87"/>
      <c r="F22" s="2">
        <f>I13</f>
        <v>3492.959999999999</v>
      </c>
      <c r="G22" s="23"/>
    </row>
    <row r="23" spans="1:7" ht="18" customHeight="1">
      <c r="A23" s="24">
        <v>4</v>
      </c>
      <c r="B23" s="87" t="s">
        <v>12</v>
      </c>
      <c r="C23" s="87"/>
      <c r="D23" s="87"/>
      <c r="E23" s="87"/>
      <c r="F23" s="2">
        <f>F24+F25+F26</f>
        <v>0</v>
      </c>
      <c r="G23" s="23"/>
    </row>
    <row r="24" spans="1:7" ht="16.5" customHeight="1">
      <c r="A24" s="24" t="s">
        <v>13</v>
      </c>
      <c r="B24" s="87" t="s">
        <v>35</v>
      </c>
      <c r="C24" s="87"/>
      <c r="D24" s="87"/>
      <c r="E24" s="87"/>
      <c r="F24" s="3">
        <v>0</v>
      </c>
      <c r="G24" s="12"/>
    </row>
    <row r="25" spans="1:7" ht="16.5" customHeight="1">
      <c r="A25" s="24" t="s">
        <v>13</v>
      </c>
      <c r="B25" s="87" t="s">
        <v>36</v>
      </c>
      <c r="C25" s="87"/>
      <c r="D25" s="87"/>
      <c r="E25" s="87"/>
      <c r="F25" s="3">
        <v>0</v>
      </c>
      <c r="G25" s="12"/>
    </row>
    <row r="26" spans="1:7" ht="16.5" customHeight="1">
      <c r="A26" s="24" t="s">
        <v>13</v>
      </c>
      <c r="B26" s="87" t="s">
        <v>37</v>
      </c>
      <c r="C26" s="87"/>
      <c r="D26" s="87"/>
      <c r="E26" s="87"/>
      <c r="F26" s="3">
        <v>0</v>
      </c>
      <c r="G26" s="12"/>
    </row>
    <row r="27" spans="1:7" ht="17.25" customHeight="1">
      <c r="A27" s="24">
        <v>5</v>
      </c>
      <c r="B27" s="76" t="s">
        <v>56</v>
      </c>
      <c r="C27" s="76"/>
      <c r="D27" s="76"/>
      <c r="E27" s="76"/>
      <c r="F27" s="3">
        <f>D13+D12</f>
        <v>5699.04</v>
      </c>
      <c r="G27" s="12"/>
    </row>
    <row r="28" spans="1:7" ht="17.25" customHeight="1">
      <c r="A28" s="24">
        <v>6</v>
      </c>
      <c r="B28" s="76" t="s">
        <v>79</v>
      </c>
      <c r="C28" s="76"/>
      <c r="D28" s="76"/>
      <c r="E28" s="76"/>
      <c r="F28" s="3">
        <v>0</v>
      </c>
      <c r="G28" s="12"/>
    </row>
    <row r="29" spans="1:7" s="27" customFormat="1" ht="21" customHeight="1">
      <c r="A29" s="25"/>
      <c r="B29" s="77" t="s">
        <v>14</v>
      </c>
      <c r="C29" s="77"/>
      <c r="D29" s="77"/>
      <c r="E29" s="77"/>
      <c r="F29" s="26">
        <f>F20+F21+F22+F23+F28+F27</f>
        <v>21913.68</v>
      </c>
      <c r="G29" s="9"/>
    </row>
    <row r="31" spans="1:6" ht="18" customHeight="1">
      <c r="A31" s="78" t="s">
        <v>86</v>
      </c>
      <c r="B31" s="79"/>
      <c r="C31" s="79"/>
      <c r="D31" s="79"/>
      <c r="E31" s="80"/>
      <c r="F31" s="3">
        <f>D7+D15-F29</f>
        <v>44649.352000000006</v>
      </c>
    </row>
    <row r="32" spans="1:6" ht="20.25" customHeight="1">
      <c r="A32" s="78" t="s">
        <v>87</v>
      </c>
      <c r="B32" s="79"/>
      <c r="C32" s="79"/>
      <c r="D32" s="79"/>
      <c r="E32" s="80"/>
      <c r="F32" s="3">
        <f>F15</f>
        <v>-14516.420000000004</v>
      </c>
    </row>
    <row r="33" spans="1:6" ht="18" customHeight="1">
      <c r="A33" s="65" t="s">
        <v>78</v>
      </c>
      <c r="B33" s="65"/>
      <c r="C33" s="65"/>
      <c r="D33" s="65"/>
      <c r="E33" s="65"/>
      <c r="F33" s="3">
        <f>F31+F32</f>
        <v>30132.932</v>
      </c>
    </row>
    <row r="34" ht="11.25" customHeight="1"/>
    <row r="36" spans="1:6" ht="15.75">
      <c r="A36" s="28" t="s">
        <v>26</v>
      </c>
      <c r="B36" s="28" t="s">
        <v>17</v>
      </c>
      <c r="C36" s="81" t="s">
        <v>38</v>
      </c>
      <c r="D36" s="82"/>
      <c r="E36" s="83"/>
      <c r="F36" s="28" t="s">
        <v>39</v>
      </c>
    </row>
    <row r="37" spans="1:6" s="33" customFormat="1" ht="30" customHeight="1">
      <c r="A37" s="32"/>
      <c r="B37" s="34"/>
      <c r="C37" s="84"/>
      <c r="D37" s="85"/>
      <c r="E37" s="86"/>
      <c r="F37" s="35"/>
    </row>
    <row r="38" spans="1:6" ht="15.75">
      <c r="A38" s="4"/>
      <c r="B38" s="6"/>
      <c r="C38" s="72"/>
      <c r="D38" s="73"/>
      <c r="E38" s="74"/>
      <c r="F38" s="7"/>
    </row>
    <row r="39" spans="1:6" s="27" customFormat="1" ht="15.75">
      <c r="A39" s="75" t="s">
        <v>40</v>
      </c>
      <c r="B39" s="75"/>
      <c r="C39" s="75"/>
      <c r="D39" s="75"/>
      <c r="E39" s="75"/>
      <c r="F39" s="29">
        <f>SUM(F37:F38)</f>
        <v>0</v>
      </c>
    </row>
  </sheetData>
  <sheetProtection selectLockedCells="1" selectUnlockedCells="1"/>
  <mergeCells count="20">
    <mergeCell ref="B28:E28"/>
    <mergeCell ref="B29:E29"/>
    <mergeCell ref="C36:E36"/>
    <mergeCell ref="C37:E37"/>
    <mergeCell ref="C38:E38"/>
    <mergeCell ref="A39:E39"/>
    <mergeCell ref="A31:E31"/>
    <mergeCell ref="A32:E32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8">
      <selection activeCell="E15" sqref="E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41</v>
      </c>
      <c r="B1" s="88"/>
      <c r="C1" s="88"/>
      <c r="D1" s="88"/>
      <c r="E1" s="88"/>
      <c r="F1" s="88"/>
      <c r="G1" s="8"/>
    </row>
    <row r="2" spans="1:8" ht="15.75">
      <c r="A2" s="88" t="s">
        <v>73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306.4</v>
      </c>
      <c r="E5" s="12" t="s">
        <v>20</v>
      </c>
      <c r="F5" s="12"/>
    </row>
    <row r="6" ht="9" customHeight="1" collapsed="1"/>
    <row r="7" spans="1:6" ht="15.75">
      <c r="A7" s="9" t="s">
        <v>21</v>
      </c>
      <c r="C7" s="9"/>
      <c r="D7" s="13">
        <f>'2014'!B26</f>
        <v>8674.24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-5129.250000000001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6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76</v>
      </c>
    </row>
    <row r="11" spans="1:9" s="19" customFormat="1" ht="30" customHeight="1">
      <c r="A11" s="4">
        <v>1</v>
      </c>
      <c r="B11" s="18" t="s">
        <v>2</v>
      </c>
      <c r="C11" s="59">
        <v>-4298.1</v>
      </c>
      <c r="D11" s="57">
        <v>34414.8</v>
      </c>
      <c r="E11" s="57">
        <v>32984.6</v>
      </c>
      <c r="F11" s="57">
        <f>C11-D11+E11</f>
        <v>-5728.300000000003</v>
      </c>
      <c r="G11" s="16" t="s">
        <v>44</v>
      </c>
      <c r="H11" s="16">
        <v>9.29</v>
      </c>
      <c r="I11" s="66">
        <f>H11*12*H19</f>
        <v>34157.471999999994</v>
      </c>
    </row>
    <row r="12" spans="1:9" s="19" customFormat="1" ht="15.75">
      <c r="A12" s="4">
        <v>2</v>
      </c>
      <c r="B12" s="18" t="s">
        <v>3</v>
      </c>
      <c r="C12" s="59">
        <v>-477.58</v>
      </c>
      <c r="D12" s="57">
        <v>3823.92</v>
      </c>
      <c r="E12" s="57">
        <v>3665</v>
      </c>
      <c r="F12" s="57">
        <f>C12-D12+E12</f>
        <v>-636.5</v>
      </c>
      <c r="G12" s="16" t="s">
        <v>45</v>
      </c>
      <c r="H12" s="16">
        <v>3.2</v>
      </c>
      <c r="I12" s="67">
        <f>H12*12*H19</f>
        <v>11765.76</v>
      </c>
    </row>
    <row r="13" spans="1:9" s="19" customFormat="1" ht="29.25" customHeight="1">
      <c r="A13" s="4">
        <v>3</v>
      </c>
      <c r="B13" s="18" t="s">
        <v>48</v>
      </c>
      <c r="C13" s="59">
        <v>-234.18</v>
      </c>
      <c r="D13" s="57">
        <v>1875.12</v>
      </c>
      <c r="E13" s="57">
        <v>1797.2</v>
      </c>
      <c r="F13" s="57">
        <f>C13-D13+E13</f>
        <v>-312.0999999999997</v>
      </c>
      <c r="G13" s="16" t="s">
        <v>57</v>
      </c>
      <c r="H13" s="16">
        <v>0.95</v>
      </c>
      <c r="I13" s="67">
        <f>H13*12*H19</f>
        <v>3492.959999999999</v>
      </c>
    </row>
    <row r="14" spans="1:9" s="19" customFormat="1" ht="30" customHeight="1">
      <c r="A14" s="4">
        <v>4</v>
      </c>
      <c r="B14" s="18" t="s">
        <v>49</v>
      </c>
      <c r="C14" s="59">
        <v>-119.39</v>
      </c>
      <c r="D14" s="57">
        <v>955.92</v>
      </c>
      <c r="E14" s="57">
        <v>916.21</v>
      </c>
      <c r="F14" s="57">
        <f>C14-D14+E14</f>
        <v>-159.0999999999999</v>
      </c>
      <c r="G14" s="5"/>
      <c r="H14" s="5"/>
      <c r="I14" s="31"/>
    </row>
    <row r="15" spans="1:6" ht="19.5" customHeight="1">
      <c r="A15" s="4"/>
      <c r="B15" s="18" t="s">
        <v>4</v>
      </c>
      <c r="C15" s="58">
        <f>SUM(C11:C14)</f>
        <v>-5129.250000000001</v>
      </c>
      <c r="D15" s="58">
        <f>SUM(D11:D14)</f>
        <v>41069.76</v>
      </c>
      <c r="E15" s="58">
        <f>SUM(E11:E14)</f>
        <v>39363.009999999995</v>
      </c>
      <c r="F15" s="58">
        <f>SUM(F11:F14)</f>
        <v>-6836.000000000002</v>
      </c>
    </row>
    <row r="16" ht="11.25" customHeight="1"/>
    <row r="17" spans="1:6" ht="15.75">
      <c r="A17" s="88" t="s">
        <v>30</v>
      </c>
      <c r="B17" s="88"/>
      <c r="C17" s="88"/>
      <c r="D17" s="88"/>
      <c r="E17" s="88"/>
      <c r="F17" s="88"/>
    </row>
    <row r="18" spans="1:8" ht="15.75">
      <c r="A18" s="30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89" t="s">
        <v>6</v>
      </c>
      <c r="C19" s="89"/>
      <c r="D19" s="89"/>
      <c r="E19" s="89"/>
      <c r="F19" s="20" t="s">
        <v>18</v>
      </c>
      <c r="G19" s="21"/>
      <c r="H19" s="5">
        <f>D5</f>
        <v>306.4</v>
      </c>
    </row>
    <row r="20" spans="1:10" ht="18" customHeight="1">
      <c r="A20" s="22">
        <v>1</v>
      </c>
      <c r="B20" s="90" t="s">
        <v>8</v>
      </c>
      <c r="C20" s="90"/>
      <c r="D20" s="90"/>
      <c r="E20" s="90"/>
      <c r="F20" s="1">
        <f>I12</f>
        <v>11765.76</v>
      </c>
      <c r="G20" s="23"/>
      <c r="H20" s="5" t="s">
        <v>32</v>
      </c>
      <c r="I20" s="5" t="s">
        <v>33</v>
      </c>
      <c r="J20" s="5" t="s">
        <v>34</v>
      </c>
    </row>
    <row r="21" spans="1:7" ht="18" customHeight="1">
      <c r="A21" s="24">
        <v>2</v>
      </c>
      <c r="B21" s="87" t="s">
        <v>49</v>
      </c>
      <c r="C21" s="87"/>
      <c r="D21" s="87"/>
      <c r="E21" s="87"/>
      <c r="F21" s="2">
        <f>0.26*12*H19</f>
        <v>955.968</v>
      </c>
      <c r="G21" s="23"/>
    </row>
    <row r="22" spans="1:7" ht="18" customHeight="1">
      <c r="A22" s="24">
        <v>3</v>
      </c>
      <c r="B22" s="87" t="s">
        <v>54</v>
      </c>
      <c r="C22" s="87"/>
      <c r="D22" s="87"/>
      <c r="E22" s="87"/>
      <c r="F22" s="2">
        <f>I13</f>
        <v>3492.959999999999</v>
      </c>
      <c r="G22" s="23"/>
    </row>
    <row r="23" spans="1:9" ht="18" customHeight="1">
      <c r="A23" s="24">
        <v>4</v>
      </c>
      <c r="B23" s="87" t="s">
        <v>12</v>
      </c>
      <c r="C23" s="87"/>
      <c r="D23" s="87"/>
      <c r="E23" s="87"/>
      <c r="F23" s="2">
        <f>F24+F25+F26</f>
        <v>1137</v>
      </c>
      <c r="G23" s="23"/>
      <c r="H23" s="5" t="s">
        <v>75</v>
      </c>
      <c r="I23" s="5">
        <v>1200</v>
      </c>
    </row>
    <row r="24" spans="1:7" ht="16.5" customHeight="1">
      <c r="A24" s="24" t="s">
        <v>13</v>
      </c>
      <c r="B24" s="87" t="s">
        <v>35</v>
      </c>
      <c r="C24" s="87"/>
      <c r="D24" s="87"/>
      <c r="E24" s="87"/>
      <c r="F24" s="3">
        <v>0</v>
      </c>
      <c r="G24" s="12"/>
    </row>
    <row r="25" spans="1:7" ht="16.5" customHeight="1">
      <c r="A25" s="24" t="s">
        <v>13</v>
      </c>
      <c r="B25" s="87" t="s">
        <v>36</v>
      </c>
      <c r="C25" s="87"/>
      <c r="D25" s="87"/>
      <c r="E25" s="87"/>
      <c r="F25" s="3">
        <f>F37</f>
        <v>1137</v>
      </c>
      <c r="G25" s="12"/>
    </row>
    <row r="26" spans="1:7" ht="16.5" customHeight="1">
      <c r="A26" s="24" t="s">
        <v>13</v>
      </c>
      <c r="B26" s="87" t="s">
        <v>37</v>
      </c>
      <c r="C26" s="87"/>
      <c r="D26" s="87"/>
      <c r="E26" s="87"/>
      <c r="F26" s="3">
        <v>0</v>
      </c>
      <c r="G26" s="12"/>
    </row>
    <row r="27" spans="1:7" ht="17.25" customHeight="1">
      <c r="A27" s="24">
        <v>5</v>
      </c>
      <c r="B27" s="76" t="s">
        <v>56</v>
      </c>
      <c r="C27" s="76"/>
      <c r="D27" s="76"/>
      <c r="E27" s="76"/>
      <c r="F27" s="3">
        <f>D13+D12</f>
        <v>5699.04</v>
      </c>
      <c r="G27" s="12"/>
    </row>
    <row r="28" spans="1:7" ht="17.25" customHeight="1">
      <c r="A28" s="24">
        <v>6</v>
      </c>
      <c r="B28" s="76" t="s">
        <v>79</v>
      </c>
      <c r="C28" s="76"/>
      <c r="D28" s="76"/>
      <c r="E28" s="76"/>
      <c r="F28" s="3">
        <f>I23</f>
        <v>1200</v>
      </c>
      <c r="G28" s="12"/>
    </row>
    <row r="29" spans="1:7" s="27" customFormat="1" ht="21" customHeight="1">
      <c r="A29" s="25"/>
      <c r="B29" s="77" t="s">
        <v>14</v>
      </c>
      <c r="C29" s="77"/>
      <c r="D29" s="77"/>
      <c r="E29" s="77"/>
      <c r="F29" s="26">
        <f>F20+F21+F22+F23+F28+F27</f>
        <v>24250.728000000003</v>
      </c>
      <c r="G29" s="9"/>
    </row>
    <row r="31" spans="1:6" ht="18" customHeight="1">
      <c r="A31" s="68" t="s">
        <v>80</v>
      </c>
      <c r="B31" s="68"/>
      <c r="C31" s="68"/>
      <c r="D31" s="68"/>
      <c r="E31" s="68"/>
      <c r="F31" s="3">
        <f>D7+D15-F29</f>
        <v>25493.271999999997</v>
      </c>
    </row>
    <row r="32" spans="1:6" ht="20.25" customHeight="1">
      <c r="A32" s="64" t="s">
        <v>77</v>
      </c>
      <c r="B32" s="64"/>
      <c r="C32" s="64"/>
      <c r="D32" s="64"/>
      <c r="E32" s="64"/>
      <c r="F32" s="3">
        <f>F15</f>
        <v>-6836.000000000002</v>
      </c>
    </row>
    <row r="33" spans="1:6" ht="18" customHeight="1">
      <c r="A33" s="65" t="s">
        <v>78</v>
      </c>
      <c r="B33" s="65"/>
      <c r="C33" s="65"/>
      <c r="D33" s="65"/>
      <c r="E33" s="65"/>
      <c r="F33" s="3">
        <f>F31+F32</f>
        <v>18657.271999999997</v>
      </c>
    </row>
    <row r="34" ht="11.25" customHeight="1"/>
    <row r="36" spans="1:6" ht="15.75">
      <c r="A36" s="28" t="s">
        <v>26</v>
      </c>
      <c r="B36" s="28" t="s">
        <v>17</v>
      </c>
      <c r="C36" s="81" t="s">
        <v>38</v>
      </c>
      <c r="D36" s="82"/>
      <c r="E36" s="83"/>
      <c r="F36" s="28" t="s">
        <v>39</v>
      </c>
    </row>
    <row r="37" spans="1:6" s="33" customFormat="1" ht="30" customHeight="1">
      <c r="A37" s="32"/>
      <c r="B37" s="34">
        <v>42081</v>
      </c>
      <c r="C37" s="84" t="s">
        <v>74</v>
      </c>
      <c r="D37" s="85"/>
      <c r="E37" s="86"/>
      <c r="F37" s="35">
        <v>1137</v>
      </c>
    </row>
    <row r="38" spans="1:6" ht="15.75">
      <c r="A38" s="4"/>
      <c r="B38" s="6"/>
      <c r="C38" s="72"/>
      <c r="D38" s="73"/>
      <c r="E38" s="74"/>
      <c r="F38" s="7"/>
    </row>
    <row r="39" spans="1:6" s="27" customFormat="1" ht="15.75">
      <c r="A39" s="75" t="s">
        <v>40</v>
      </c>
      <c r="B39" s="75"/>
      <c r="C39" s="75"/>
      <c r="D39" s="75"/>
      <c r="E39" s="75"/>
      <c r="F39" s="29">
        <f>SUM(F37:F38)</f>
        <v>1137</v>
      </c>
    </row>
  </sheetData>
  <sheetProtection selectLockedCells="1" selectUnlockedCells="1"/>
  <mergeCells count="18">
    <mergeCell ref="C36:E36"/>
    <mergeCell ref="C37:E37"/>
    <mergeCell ref="C38:E38"/>
    <mergeCell ref="A39:E39"/>
    <mergeCell ref="B29:E29"/>
    <mergeCell ref="B22:E22"/>
    <mergeCell ref="B23:E23"/>
    <mergeCell ref="B24:E24"/>
    <mergeCell ref="B25:E25"/>
    <mergeCell ref="B26:E26"/>
    <mergeCell ref="B28:E28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41</v>
      </c>
      <c r="B1" s="88"/>
      <c r="C1" s="88"/>
      <c r="D1" s="88"/>
      <c r="E1" s="88"/>
      <c r="F1" s="88"/>
      <c r="G1" s="69"/>
    </row>
    <row r="2" spans="1:8" ht="15.75">
      <c r="A2" s="88" t="s">
        <v>73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306.4</v>
      </c>
      <c r="E5" s="12" t="s">
        <v>20</v>
      </c>
      <c r="F5" s="12"/>
    </row>
    <row r="6" ht="9" customHeight="1" collapsed="1"/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-5129.250000000001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6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76</v>
      </c>
    </row>
    <row r="11" spans="1:9" s="19" customFormat="1" ht="30" customHeight="1">
      <c r="A11" s="4">
        <v>1</v>
      </c>
      <c r="B11" s="18" t="s">
        <v>2</v>
      </c>
      <c r="C11" s="59">
        <v>-4298.1</v>
      </c>
      <c r="D11" s="57">
        <v>34414.8</v>
      </c>
      <c r="E11" s="57">
        <v>32984.6</v>
      </c>
      <c r="F11" s="57">
        <f>C11-D11+E11</f>
        <v>-5728.300000000003</v>
      </c>
      <c r="G11" s="16" t="s">
        <v>44</v>
      </c>
      <c r="H11" s="16">
        <v>9.29</v>
      </c>
      <c r="I11" s="66">
        <f>H11*12*H19</f>
        <v>34157.471999999994</v>
      </c>
    </row>
    <row r="12" spans="1:9" s="19" customFormat="1" ht="15.75">
      <c r="A12" s="4">
        <v>2</v>
      </c>
      <c r="B12" s="18" t="s">
        <v>3</v>
      </c>
      <c r="C12" s="59">
        <v>-477.58</v>
      </c>
      <c r="D12" s="57">
        <v>3823.92</v>
      </c>
      <c r="E12" s="57">
        <v>3665</v>
      </c>
      <c r="F12" s="57">
        <f>C12-D12+E12</f>
        <v>-636.5</v>
      </c>
      <c r="G12" s="16" t="s">
        <v>45</v>
      </c>
      <c r="H12" s="16">
        <v>3.2</v>
      </c>
      <c r="I12" s="67">
        <f>H12*12*H19</f>
        <v>11765.76</v>
      </c>
    </row>
    <row r="13" spans="1:9" s="19" customFormat="1" ht="29.25" customHeight="1">
      <c r="A13" s="4">
        <v>3</v>
      </c>
      <c r="B13" s="18" t="s">
        <v>48</v>
      </c>
      <c r="C13" s="59">
        <v>-234.18</v>
      </c>
      <c r="D13" s="57">
        <v>1875.12</v>
      </c>
      <c r="E13" s="57">
        <v>1797.2</v>
      </c>
      <c r="F13" s="57">
        <f>C13-D13+E13</f>
        <v>-312.0999999999997</v>
      </c>
      <c r="G13" s="16" t="s">
        <v>57</v>
      </c>
      <c r="H13" s="16">
        <v>0.95</v>
      </c>
      <c r="I13" s="67">
        <f>H13*12*H19</f>
        <v>3492.959999999999</v>
      </c>
    </row>
    <row r="14" spans="1:9" s="19" customFormat="1" ht="30" customHeight="1">
      <c r="A14" s="4">
        <v>4</v>
      </c>
      <c r="B14" s="18" t="s">
        <v>49</v>
      </c>
      <c r="C14" s="59">
        <v>-119.39</v>
      </c>
      <c r="D14" s="57">
        <v>955.92</v>
      </c>
      <c r="E14" s="57">
        <v>916.2</v>
      </c>
      <c r="F14" s="57">
        <f>C14-D14+E14</f>
        <v>-159.1099999999999</v>
      </c>
      <c r="G14" s="5"/>
      <c r="H14" s="5"/>
      <c r="I14" s="31"/>
    </row>
    <row r="15" spans="1:6" ht="19.5" customHeight="1">
      <c r="A15" s="4"/>
      <c r="B15" s="18" t="s">
        <v>4</v>
      </c>
      <c r="C15" s="58">
        <f>SUM(C11:C14)</f>
        <v>-5129.250000000001</v>
      </c>
      <c r="D15" s="58">
        <f>SUM(D11:D14)</f>
        <v>41069.76</v>
      </c>
      <c r="E15" s="58">
        <f>SUM(E11:E14)</f>
        <v>39362.99999999999</v>
      </c>
      <c r="F15" s="58">
        <f>SUM(F11:F14)</f>
        <v>-6836.010000000002</v>
      </c>
    </row>
    <row r="16" ht="11.25" customHeight="1"/>
    <row r="17" spans="1:6" ht="15.75">
      <c r="A17" s="88" t="s">
        <v>30</v>
      </c>
      <c r="B17" s="88"/>
      <c r="C17" s="88"/>
      <c r="D17" s="88"/>
      <c r="E17" s="88"/>
      <c r="F17" s="88"/>
    </row>
    <row r="18" spans="1:8" ht="15.75">
      <c r="A18" s="69"/>
      <c r="B18" s="69"/>
      <c r="C18" s="69"/>
      <c r="D18" s="69"/>
      <c r="E18" s="69"/>
      <c r="F18" s="69"/>
      <c r="H18" s="5" t="s">
        <v>31</v>
      </c>
    </row>
    <row r="19" spans="1:8" ht="33" customHeight="1">
      <c r="A19" s="17" t="s">
        <v>43</v>
      </c>
      <c r="B19" s="89" t="s">
        <v>6</v>
      </c>
      <c r="C19" s="89"/>
      <c r="D19" s="89"/>
      <c r="E19" s="89"/>
      <c r="F19" s="20" t="s">
        <v>18</v>
      </c>
      <c r="G19" s="21"/>
      <c r="H19" s="5">
        <f>D5</f>
        <v>306.4</v>
      </c>
    </row>
    <row r="20" spans="1:10" ht="18" customHeight="1">
      <c r="A20" s="22">
        <v>1</v>
      </c>
      <c r="B20" s="90" t="s">
        <v>8</v>
      </c>
      <c r="C20" s="90"/>
      <c r="D20" s="90"/>
      <c r="E20" s="90"/>
      <c r="F20" s="1">
        <f>I12</f>
        <v>11765.76</v>
      </c>
      <c r="G20" s="23"/>
      <c r="H20" s="5" t="s">
        <v>32</v>
      </c>
      <c r="I20" s="5" t="s">
        <v>33</v>
      </c>
      <c r="J20" s="5" t="s">
        <v>34</v>
      </c>
    </row>
    <row r="21" spans="1:7" ht="18" customHeight="1">
      <c r="A21" s="24">
        <v>2</v>
      </c>
      <c r="B21" s="87" t="s">
        <v>49</v>
      </c>
      <c r="C21" s="87"/>
      <c r="D21" s="87"/>
      <c r="E21" s="87"/>
      <c r="F21" s="2">
        <f>0.26*12*H19</f>
        <v>955.968</v>
      </c>
      <c r="G21" s="23"/>
    </row>
    <row r="22" spans="1:7" ht="18" customHeight="1">
      <c r="A22" s="24">
        <v>3</v>
      </c>
      <c r="B22" s="87" t="s">
        <v>54</v>
      </c>
      <c r="C22" s="87"/>
      <c r="D22" s="87"/>
      <c r="E22" s="87"/>
      <c r="F22" s="2">
        <f>I13</f>
        <v>3492.959999999999</v>
      </c>
      <c r="G22" s="23"/>
    </row>
    <row r="23" spans="1:9" ht="18" customHeight="1">
      <c r="A23" s="24">
        <v>4</v>
      </c>
      <c r="B23" s="87" t="s">
        <v>12</v>
      </c>
      <c r="C23" s="87"/>
      <c r="D23" s="87"/>
      <c r="E23" s="87"/>
      <c r="F23" s="2">
        <f>F24+F25+F26</f>
        <v>1137</v>
      </c>
      <c r="G23" s="23"/>
      <c r="H23" s="5" t="s">
        <v>75</v>
      </c>
      <c r="I23" s="5">
        <v>1200</v>
      </c>
    </row>
    <row r="24" spans="1:7" ht="16.5" customHeight="1">
      <c r="A24" s="24" t="s">
        <v>13</v>
      </c>
      <c r="B24" s="87" t="s">
        <v>35</v>
      </c>
      <c r="C24" s="87"/>
      <c r="D24" s="87"/>
      <c r="E24" s="87"/>
      <c r="F24" s="3">
        <v>0</v>
      </c>
      <c r="G24" s="12"/>
    </row>
    <row r="25" spans="1:7" ht="16.5" customHeight="1">
      <c r="A25" s="24" t="s">
        <v>13</v>
      </c>
      <c r="B25" s="87" t="s">
        <v>36</v>
      </c>
      <c r="C25" s="87"/>
      <c r="D25" s="87"/>
      <c r="E25" s="87"/>
      <c r="F25" s="3">
        <f>F37</f>
        <v>1137</v>
      </c>
      <c r="G25" s="12"/>
    </row>
    <row r="26" spans="1:7" ht="16.5" customHeight="1">
      <c r="A26" s="24" t="s">
        <v>13</v>
      </c>
      <c r="B26" s="87" t="s">
        <v>37</v>
      </c>
      <c r="C26" s="87"/>
      <c r="D26" s="87"/>
      <c r="E26" s="87"/>
      <c r="F26" s="3">
        <v>0</v>
      </c>
      <c r="G26" s="12"/>
    </row>
    <row r="27" spans="1:7" ht="17.25" customHeight="1">
      <c r="A27" s="24">
        <v>5</v>
      </c>
      <c r="B27" s="76" t="s">
        <v>56</v>
      </c>
      <c r="C27" s="76"/>
      <c r="D27" s="76"/>
      <c r="E27" s="76"/>
      <c r="F27" s="3">
        <f>D13+D12</f>
        <v>5699.04</v>
      </c>
      <c r="G27" s="12"/>
    </row>
    <row r="28" spans="1:7" ht="17.25" customHeight="1">
      <c r="A28" s="24">
        <v>6</v>
      </c>
      <c r="B28" s="76" t="s">
        <v>79</v>
      </c>
      <c r="C28" s="76"/>
      <c r="D28" s="76"/>
      <c r="E28" s="76"/>
      <c r="F28" s="3">
        <f>I23</f>
        <v>1200</v>
      </c>
      <c r="G28" s="12"/>
    </row>
    <row r="29" spans="1:7" s="27" customFormat="1" ht="21" customHeight="1">
      <c r="A29" s="25"/>
      <c r="B29" s="77" t="s">
        <v>14</v>
      </c>
      <c r="C29" s="77"/>
      <c r="D29" s="77"/>
      <c r="E29" s="77"/>
      <c r="F29" s="26">
        <f>F20+F21+F22+F23+F28+F27</f>
        <v>24250.728000000003</v>
      </c>
      <c r="G29" s="9"/>
    </row>
    <row r="31" spans="1:6" ht="18" customHeight="1">
      <c r="A31" s="68" t="s">
        <v>80</v>
      </c>
      <c r="B31" s="68"/>
      <c r="C31" s="68"/>
      <c r="D31" s="68"/>
      <c r="E31" s="68"/>
      <c r="F31" s="3">
        <f>D7+D15-F29</f>
        <v>16819.032</v>
      </c>
    </row>
    <row r="32" spans="1:6" ht="20.25" customHeight="1">
      <c r="A32" s="68" t="s">
        <v>77</v>
      </c>
      <c r="B32" s="68"/>
      <c r="C32" s="68"/>
      <c r="D32" s="68"/>
      <c r="E32" s="68"/>
      <c r="F32" s="3">
        <f>F15</f>
        <v>-6836.010000000002</v>
      </c>
    </row>
    <row r="33" spans="1:6" ht="18" customHeight="1">
      <c r="A33" s="65" t="s">
        <v>78</v>
      </c>
      <c r="B33" s="65"/>
      <c r="C33" s="65"/>
      <c r="D33" s="65"/>
      <c r="E33" s="65"/>
      <c r="F33" s="3">
        <f>F31+F32</f>
        <v>9983.021999999997</v>
      </c>
    </row>
    <row r="34" ht="11.25" customHeight="1"/>
    <row r="36" spans="1:6" ht="15.75">
      <c r="A36" s="28" t="s">
        <v>26</v>
      </c>
      <c r="B36" s="28" t="s">
        <v>17</v>
      </c>
      <c r="C36" s="81" t="s">
        <v>38</v>
      </c>
      <c r="D36" s="82"/>
      <c r="E36" s="83"/>
      <c r="F36" s="28" t="s">
        <v>39</v>
      </c>
    </row>
    <row r="37" spans="1:6" s="33" customFormat="1" ht="30" customHeight="1">
      <c r="A37" s="32"/>
      <c r="B37" s="34">
        <v>42081</v>
      </c>
      <c r="C37" s="84" t="s">
        <v>74</v>
      </c>
      <c r="D37" s="85"/>
      <c r="E37" s="86"/>
      <c r="F37" s="35">
        <v>1137</v>
      </c>
    </row>
    <row r="38" spans="1:6" ht="15.75">
      <c r="A38" s="4"/>
      <c r="B38" s="6"/>
      <c r="C38" s="72"/>
      <c r="D38" s="73"/>
      <c r="E38" s="74"/>
      <c r="F38" s="7"/>
    </row>
    <row r="39" spans="1:6" s="27" customFormat="1" ht="15.75">
      <c r="A39" s="75" t="s">
        <v>40</v>
      </c>
      <c r="B39" s="75"/>
      <c r="C39" s="75"/>
      <c r="D39" s="75"/>
      <c r="E39" s="75"/>
      <c r="F39" s="29">
        <f>SUM(F37:F38)</f>
        <v>1137</v>
      </c>
    </row>
  </sheetData>
  <sheetProtection selectLockedCells="1" selectUnlockedCells="1"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C36:E36"/>
    <mergeCell ref="C37:E37"/>
    <mergeCell ref="C38:E38"/>
    <mergeCell ref="A39:E3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9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1" t="s">
        <v>46</v>
      </c>
      <c r="B1" s="91"/>
      <c r="C1" s="91"/>
      <c r="D1" s="91"/>
      <c r="E1" s="91"/>
    </row>
    <row r="2" spans="1:5" ht="18.75">
      <c r="A2" s="91" t="s">
        <v>62</v>
      </c>
      <c r="B2" s="91"/>
      <c r="C2" s="91"/>
      <c r="D2" s="91"/>
      <c r="E2" s="91"/>
    </row>
    <row r="3" ht="18.75">
      <c r="A3" s="36"/>
    </row>
    <row r="4" ht="18.75">
      <c r="A4" s="37" t="s">
        <v>63</v>
      </c>
    </row>
    <row r="5" ht="18.75">
      <c r="A5" s="37" t="s">
        <v>64</v>
      </c>
    </row>
    <row r="6" ht="18.75">
      <c r="A6" s="37"/>
    </row>
    <row r="7" ht="16.5" thickBot="1">
      <c r="A7" s="38" t="s">
        <v>65</v>
      </c>
    </row>
    <row r="8" spans="1:5" ht="50.25" customHeight="1" thickBot="1">
      <c r="A8" s="39"/>
      <c r="B8" s="40" t="s">
        <v>47</v>
      </c>
      <c r="C8" s="40" t="s">
        <v>0</v>
      </c>
      <c r="D8" s="40" t="s">
        <v>1</v>
      </c>
      <c r="E8" s="40" t="s">
        <v>23</v>
      </c>
    </row>
    <row r="9" spans="1:5" ht="19.5" thickBot="1">
      <c r="A9" s="41" t="s">
        <v>2</v>
      </c>
      <c r="B9" s="42">
        <v>2867.9</v>
      </c>
      <c r="C9" s="42">
        <v>34414.8</v>
      </c>
      <c r="D9" s="42">
        <v>32984.6</v>
      </c>
      <c r="E9" s="42">
        <v>4298.1</v>
      </c>
    </row>
    <row r="10" spans="1:5" ht="19.5" thickBot="1">
      <c r="A10" s="41" t="s">
        <v>3</v>
      </c>
      <c r="B10" s="42">
        <v>318.66</v>
      </c>
      <c r="C10" s="42">
        <v>3823.92</v>
      </c>
      <c r="D10" s="42">
        <v>3665</v>
      </c>
      <c r="E10" s="42">
        <v>477.58</v>
      </c>
    </row>
    <row r="11" spans="1:5" ht="38.25" thickBot="1">
      <c r="A11" s="41" t="s">
        <v>48</v>
      </c>
      <c r="B11" s="42">
        <v>278.81</v>
      </c>
      <c r="C11" s="42">
        <v>1875.12</v>
      </c>
      <c r="D11" s="42">
        <v>1919.75</v>
      </c>
      <c r="E11" s="42">
        <v>234.18</v>
      </c>
    </row>
    <row r="12" spans="1:5" ht="19.5" customHeight="1" thickBot="1">
      <c r="A12" s="41" t="s">
        <v>59</v>
      </c>
      <c r="B12" s="42">
        <v>79.66</v>
      </c>
      <c r="C12" s="42">
        <v>955.92</v>
      </c>
      <c r="D12" s="42">
        <v>916.2</v>
      </c>
      <c r="E12" s="42">
        <v>119.39</v>
      </c>
    </row>
    <row r="13" spans="1:5" ht="19.5" thickBot="1">
      <c r="A13" s="41" t="s">
        <v>4</v>
      </c>
      <c r="B13" s="43">
        <v>3545.03</v>
      </c>
      <c r="C13" s="43">
        <v>41069.76</v>
      </c>
      <c r="D13" s="43">
        <v>39485.55</v>
      </c>
      <c r="E13" s="43">
        <v>5129.25</v>
      </c>
    </row>
    <row r="14" ht="18.75">
      <c r="A14" s="44"/>
    </row>
    <row r="15" ht="19.5" thickBot="1">
      <c r="A15" s="44" t="s">
        <v>5</v>
      </c>
    </row>
    <row r="16" spans="1:3" ht="38.25" thickBot="1">
      <c r="A16" s="45" t="s">
        <v>50</v>
      </c>
      <c r="B16" s="40" t="s">
        <v>6</v>
      </c>
      <c r="C16" s="40" t="s">
        <v>18</v>
      </c>
    </row>
    <row r="17" spans="1:3" ht="19.5" thickBot="1">
      <c r="A17" s="46" t="s">
        <v>7</v>
      </c>
      <c r="B17" s="47" t="s">
        <v>3</v>
      </c>
      <c r="C17" s="42">
        <v>5699.04</v>
      </c>
    </row>
    <row r="18" spans="1:3" ht="38.25" thickBot="1">
      <c r="A18" s="46" t="s">
        <v>9</v>
      </c>
      <c r="B18" s="47" t="s">
        <v>59</v>
      </c>
      <c r="C18" s="42">
        <v>955.92</v>
      </c>
    </row>
    <row r="19" spans="1:3" ht="19.5" thickBot="1">
      <c r="A19" s="46" t="s">
        <v>10</v>
      </c>
      <c r="B19" s="47" t="s">
        <v>8</v>
      </c>
      <c r="C19" s="42">
        <v>11765.76</v>
      </c>
    </row>
    <row r="20" spans="1:3" ht="19.5" thickBot="1">
      <c r="A20" s="46" t="s">
        <v>11</v>
      </c>
      <c r="B20" s="47" t="s">
        <v>54</v>
      </c>
      <c r="C20" s="42">
        <v>3492.96</v>
      </c>
    </row>
    <row r="21" spans="1:3" ht="38.25" thickBot="1">
      <c r="A21" s="46" t="s">
        <v>55</v>
      </c>
      <c r="B21" s="47" t="s">
        <v>12</v>
      </c>
      <c r="C21" s="42">
        <v>32741</v>
      </c>
    </row>
    <row r="22" spans="1:3" ht="38.25" thickBot="1">
      <c r="A22" s="46" t="s">
        <v>13</v>
      </c>
      <c r="B22" s="47" t="s">
        <v>66</v>
      </c>
      <c r="C22" s="42">
        <v>30939</v>
      </c>
    </row>
    <row r="23" spans="1:3" ht="38.25" thickBot="1">
      <c r="A23" s="46" t="s">
        <v>13</v>
      </c>
      <c r="B23" s="48" t="s">
        <v>67</v>
      </c>
      <c r="C23" s="42">
        <v>1802</v>
      </c>
    </row>
    <row r="24" spans="1:3" ht="38.25" thickBot="1">
      <c r="A24" s="41"/>
      <c r="B24" s="49" t="s">
        <v>51</v>
      </c>
      <c r="C24" s="43">
        <v>54654.68</v>
      </c>
    </row>
    <row r="25" ht="15.75" thickBot="1">
      <c r="A25" s="50"/>
    </row>
    <row r="26" spans="1:2" ht="57" thickBot="1">
      <c r="A26" s="60" t="s">
        <v>58</v>
      </c>
      <c r="B26" s="40">
        <v>8674.24</v>
      </c>
    </row>
    <row r="27" spans="1:2" ht="57" thickBot="1">
      <c r="A27" s="41" t="s">
        <v>15</v>
      </c>
      <c r="B27" s="43">
        <v>5129.25</v>
      </c>
    </row>
    <row r="28" spans="1:2" ht="38.25" thickBot="1">
      <c r="A28" s="46" t="s">
        <v>16</v>
      </c>
      <c r="B28" s="42" t="s">
        <v>68</v>
      </c>
    </row>
    <row r="29" spans="1:2" ht="38.25" thickBot="1">
      <c r="A29" s="46" t="s">
        <v>52</v>
      </c>
      <c r="B29" s="42">
        <v>4298.1</v>
      </c>
    </row>
    <row r="30" ht="15">
      <c r="A30" s="50"/>
    </row>
    <row r="31" ht="15.75">
      <c r="A31" s="51" t="s">
        <v>60</v>
      </c>
    </row>
    <row r="32" ht="15">
      <c r="A32" s="50"/>
    </row>
    <row r="33" ht="15">
      <c r="A33" s="50"/>
    </row>
    <row r="34" ht="15">
      <c r="A34" s="50"/>
    </row>
    <row r="35" ht="15">
      <c r="A35" s="50"/>
    </row>
    <row r="36" ht="15">
      <c r="A36" s="50"/>
    </row>
    <row r="37" ht="18.75">
      <c r="A37" s="62"/>
    </row>
    <row r="38" ht="18.75">
      <c r="A38" s="62"/>
    </row>
    <row r="39" ht="18.75">
      <c r="A39" s="62"/>
    </row>
    <row r="40" ht="18.75">
      <c r="A40" s="62"/>
    </row>
    <row r="41" ht="18.75">
      <c r="A41" s="62"/>
    </row>
    <row r="42" ht="18.75">
      <c r="A42" s="62" t="s">
        <v>61</v>
      </c>
    </row>
    <row r="43" ht="19.5" thickBot="1">
      <c r="A43" s="62"/>
    </row>
    <row r="44" spans="1:3" ht="15.75" thickBot="1">
      <c r="A44" s="52" t="s">
        <v>17</v>
      </c>
      <c r="B44" s="53" t="s">
        <v>38</v>
      </c>
      <c r="C44" s="53" t="s">
        <v>53</v>
      </c>
    </row>
    <row r="45" spans="1:3" ht="15.75" thickBot="1">
      <c r="A45" s="54" t="s">
        <v>69</v>
      </c>
      <c r="B45" s="55" t="s">
        <v>70</v>
      </c>
      <c r="C45" s="56">
        <v>30939</v>
      </c>
    </row>
    <row r="46" spans="1:3" ht="15.75" thickBot="1">
      <c r="A46" s="54" t="s">
        <v>71</v>
      </c>
      <c r="B46" s="55" t="s">
        <v>72</v>
      </c>
      <c r="C46" s="56">
        <v>1802</v>
      </c>
    </row>
    <row r="47" ht="15.75">
      <c r="A47" s="51"/>
    </row>
    <row r="48" ht="15">
      <c r="A48" s="61"/>
    </row>
    <row r="49" ht="15">
      <c r="A49" s="61"/>
    </row>
    <row r="50" ht="15">
      <c r="A50" s="61"/>
    </row>
    <row r="51" ht="15.75">
      <c r="A51" s="6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dcterms:created xsi:type="dcterms:W3CDTF">2015-10-12T10:40:12Z</dcterms:created>
  <dcterms:modified xsi:type="dcterms:W3CDTF">2018-03-05T12:56:53Z</dcterms:modified>
  <cp:category/>
  <cp:version/>
  <cp:contentType/>
  <cp:contentStatus/>
</cp:coreProperties>
</file>