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'2015'!$A$1:$F$41</definedName>
    <definedName name="_xlnm.Print_Area" localSheetId="3">'2015 (2)'!$A$1:$F$35</definedName>
    <definedName name="_xlnm.Print_Area" localSheetId="1">'2016'!$A$1:$F$39</definedName>
  </definedNames>
  <calcPr fullCalcOnLoad="1" refMode="R1C1"/>
</workbook>
</file>

<file path=xl/sharedStrings.xml><?xml version="1.0" encoding="utf-8"?>
<sst xmlns="http://schemas.openxmlformats.org/spreadsheetml/2006/main" count="294" uniqueCount="110">
  <si>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</si>
  <si>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</si>
  <si>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</si>
  <si>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</si>
  <si>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</si>
  <si>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</si>
  <si>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</si>
  <si>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</si>
  <si>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</si>
  <si>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</si>
  <si>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</si>
  <si>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</si>
  <si>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</si>
  <si>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</si>
  <si>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</si>
  <si>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</si>
  <si>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</si>
  <si>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</si>
  <si>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</si>
  <si>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</si>
  <si>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</si>
  <si>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</si>
  <si>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</si>
  <si>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</si>
  <si>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</si>
  <si>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</si>
  <si>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</si>
  <si>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</si>
  <si>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</si>
  <si>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</si>
  <si>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</si>
  <si>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</si>
  <si>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</si>
  <si>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</si>
  <si>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</si>
  <si>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</si>
  <si>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</si>
  <si>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</si>
  <si>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</si>
  <si>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</si>
  <si>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</si>
  <si>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</si>
  <si>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</si>
  <si>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</si>
  <si>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</si>
  <si>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</si>
  <si>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</si>
  <si>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</si>
  <si>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</si>
  <si>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</si>
  <si>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</si>
  <si>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</si>
  <si>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</si>
  <si>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</si>
  <si>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</si>
  <si>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</si>
  <si>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</si>
  <si>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6.</t>
  </si>
  <si>
    <t>7.</t>
  </si>
  <si>
    <t>Осмотры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</si>
  <si>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</si>
  <si>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</si>
  <si>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</si>
  <si>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</si>
  <si>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Ул. Братская, д. 1</t>
  </si>
  <si>
    <t>В управлении ООО «УК Старый Город» - с 01.01.2011 года</t>
  </si>
  <si>
    <t>Общая площадь квартир –  315,5 м.кв.</t>
  </si>
  <si>
    <t>Остаток на 01.01.2014 года – 10086,04 (+)</t>
  </si>
  <si>
    <t>осмотр электрических сетей</t>
  </si>
  <si>
    <t xml:space="preserve">осмотр систем водоснабжения                                                </t>
  </si>
  <si>
    <t xml:space="preserve">прочистка кухонного стояка                                                </t>
  </si>
  <si>
    <t>4890,17</t>
  </si>
  <si>
    <t>Экономист ООО «УК Старый город»                                                                    Хромушина Т.В.</t>
  </si>
  <si>
    <t>22,05,2014</t>
  </si>
  <si>
    <t>осмотр чердачных и подвальных помещений, осмотр систем водоснабжения</t>
  </si>
  <si>
    <t>30,05,2014</t>
  </si>
  <si>
    <t>26,05,2014</t>
  </si>
  <si>
    <t>осмотр эл. сетей</t>
  </si>
  <si>
    <t>03,06,2014</t>
  </si>
  <si>
    <t>27,11,2014</t>
  </si>
  <si>
    <t>04,10,2014</t>
  </si>
  <si>
    <t>Прочитска кухонного стояка</t>
  </si>
  <si>
    <t>В управлении ООО «УК Старый Город» -  с 01.01.2011 года</t>
  </si>
  <si>
    <t>осмотр э/сетей по заявке</t>
  </si>
  <si>
    <t>в год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</si>
  <si>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</si>
  <si>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</si>
  <si>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</si>
  <si>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</si>
  <si>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</si>
  <si>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</si>
  <si>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</si>
  <si>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</si>
  <si>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</si>
  <si>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</si>
  <si>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чердачных и подвальных помещений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</si>
  <si>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</si>
  <si>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</si>
  <si>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</si>
  <si>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</si>
  <si>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</si>
  <si>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</si>
  <si>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</si>
  <si>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</si>
  <si>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</si>
  <si>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</si>
  <si>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</si>
  <si>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покос не входит</t>
  </si>
  <si>
    <t>Аварийные работы. Засор канализации</t>
  </si>
  <si>
    <t>Аварийные работы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</si>
</sst>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2" fillId="12" borderId="13" xfId="0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2" fontId="48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left" vertical="center"/>
    </xf>
    <xf numFmtId="0" fontId="46" fillId="33" borderId="35" xfId="0" applyFont="1" applyFill="1" applyBorder="1" applyAlignment="1">
      <alignment horizontal="left" vertical="center"/>
    </xf>
    <xf numFmtId="0" fontId="46" fillId="33" borderId="36" xfId="0" applyFont="1" applyFill="1" applyBorder="1" applyAlignment="1">
      <alignment horizontal="left" vertical="center"/>
    </xf>
    <xf numFmtId="0" fontId="46" fillId="36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0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96</v>
      </c>
      <c r="B1" s="92"/>
      <c r="C1" s="92"/>
      <c r="D1" s="92"/>
      <c r="E1" s="92"/>
      <c r="F1" s="92"/>
      <c r="G1" s="71"/>
    </row>
    <row r="2" spans="1:8" ht="15.75">
      <c r="A2" s="92" t="s">
        <v>64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82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315.5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97</v>
      </c>
      <c r="C7" s="9"/>
      <c r="D7" s="13">
        <f>'2016'!F32</f>
        <v>79779.62</v>
      </c>
      <c r="E7" s="9" t="s">
        <v>22</v>
      </c>
      <c r="F7" s="9"/>
    </row>
    <row r="8" spans="1:6" ht="15.75">
      <c r="A8" s="9" t="s">
        <v>98</v>
      </c>
      <c r="C8" s="12"/>
      <c r="D8" s="14">
        <f>C19</f>
        <v>-6921.509999999997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99</v>
      </c>
      <c r="D10" s="17" t="s">
        <v>0</v>
      </c>
      <c r="E10" s="17" t="s">
        <v>29</v>
      </c>
      <c r="F10" s="17" t="s">
        <v>100</v>
      </c>
      <c r="I10" s="11" t="s">
        <v>84</v>
      </c>
    </row>
    <row r="11" spans="1:9" s="20" customFormat="1" ht="30" customHeight="1">
      <c r="A11" s="4">
        <v>1</v>
      </c>
      <c r="B11" s="18" t="s">
        <v>2</v>
      </c>
      <c r="C11" s="57">
        <v>-4302.909999999996</v>
      </c>
      <c r="D11" s="55">
        <v>42213.96</v>
      </c>
      <c r="E11" s="55">
        <v>41784.57</v>
      </c>
      <c r="F11" s="55">
        <f>C11-D11+E11</f>
        <v>-4732.299999999996</v>
      </c>
      <c r="G11" s="16" t="s">
        <v>44</v>
      </c>
      <c r="H11" s="16">
        <v>11.15</v>
      </c>
      <c r="I11" s="64">
        <f>H11*12*H23</f>
        <v>42213.9</v>
      </c>
    </row>
    <row r="12" spans="1:9" s="20" customFormat="1" ht="15.75">
      <c r="A12" s="4">
        <v>2</v>
      </c>
      <c r="B12" s="18" t="s">
        <v>3</v>
      </c>
      <c r="C12" s="57">
        <v>-559.5500000000002</v>
      </c>
      <c r="D12" s="55">
        <v>5489.52</v>
      </c>
      <c r="E12" s="55">
        <v>5433.68</v>
      </c>
      <c r="F12" s="55">
        <f>C12-D12+E12</f>
        <v>-615.3900000000003</v>
      </c>
      <c r="G12" s="16" t="s">
        <v>45</v>
      </c>
      <c r="H12" s="16">
        <v>3.7</v>
      </c>
      <c r="I12" s="65">
        <f>H12*12*H23</f>
        <v>14008.200000000003</v>
      </c>
    </row>
    <row r="13" spans="1:9" s="20" customFormat="1" ht="29.25" customHeight="1">
      <c r="A13" s="4">
        <v>3</v>
      </c>
      <c r="B13" s="18" t="s">
        <v>48</v>
      </c>
      <c r="C13" s="57">
        <v>-196.82000000000016</v>
      </c>
      <c r="D13" s="55">
        <v>1930.92</v>
      </c>
      <c r="E13" s="55">
        <v>1911.28</v>
      </c>
      <c r="F13" s="55">
        <f>C13-D13+E13</f>
        <v>-216.46000000000026</v>
      </c>
      <c r="G13" s="16" t="s">
        <v>106</v>
      </c>
      <c r="H13" s="16">
        <v>0.6</v>
      </c>
      <c r="I13" s="65">
        <f>H13*12*H23</f>
        <v>2271.6</v>
      </c>
    </row>
    <row r="14" spans="1:8" s="20" customFormat="1" ht="30" customHeight="1">
      <c r="A14" s="4">
        <v>4</v>
      </c>
      <c r="B14" s="18" t="s">
        <v>49</v>
      </c>
      <c r="C14" s="57">
        <v>-100.33000000000015</v>
      </c>
      <c r="D14" s="55">
        <v>1410.27</v>
      </c>
      <c r="E14" s="55">
        <v>1247.62</v>
      </c>
      <c r="F14" s="55">
        <f>C14-D14+E14</f>
        <v>-262.98000000000025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v>-1761.9</v>
      </c>
      <c r="D15" s="55">
        <v>253.61</v>
      </c>
      <c r="E15" s="55">
        <v>2015.51</v>
      </c>
      <c r="F15" s="55">
        <f>C15-D15+E15</f>
        <v>0</v>
      </c>
      <c r="G15" s="19"/>
      <c r="H15" s="104" t="s">
        <v>107</v>
      </c>
    </row>
    <row r="16" spans="1:8" s="20" customFormat="1" ht="30" customHeight="1">
      <c r="A16" s="4">
        <v>6</v>
      </c>
      <c r="B16" s="18" t="s">
        <v>103</v>
      </c>
      <c r="C16" s="103">
        <v>0</v>
      </c>
      <c r="D16" s="56">
        <f>364.68+121.56</f>
        <v>486.24</v>
      </c>
      <c r="E16" s="56">
        <v>431.74</v>
      </c>
      <c r="F16" s="55">
        <f>C16-D16+E16</f>
        <v>-54.5</v>
      </c>
      <c r="G16" s="19"/>
      <c r="H16" s="19"/>
    </row>
    <row r="17" spans="1:8" s="20" customFormat="1" ht="30" customHeight="1">
      <c r="A17" s="4">
        <v>7</v>
      </c>
      <c r="B17" s="18" t="s">
        <v>104</v>
      </c>
      <c r="C17" s="103">
        <v>0</v>
      </c>
      <c r="D17" s="56">
        <v>261.6</v>
      </c>
      <c r="E17" s="56">
        <v>217.61</v>
      </c>
      <c r="F17" s="55">
        <f>C17-D17+E17</f>
        <v>-43.99000000000001</v>
      </c>
      <c r="G17" s="19"/>
      <c r="H17" s="19"/>
    </row>
    <row r="18" spans="1:8" s="20" customFormat="1" ht="30" customHeight="1">
      <c r="A18" s="4">
        <v>8</v>
      </c>
      <c r="B18" s="18" t="s">
        <v>105</v>
      </c>
      <c r="C18" s="103">
        <v>0</v>
      </c>
      <c r="D18" s="56">
        <f>7102.6+2281.48</f>
        <v>9384.08</v>
      </c>
      <c r="E18" s="56">
        <v>8214.82</v>
      </c>
      <c r="F18" s="55">
        <f>C18-D18+E18</f>
        <v>-1169.2600000000002</v>
      </c>
      <c r="G18" s="19"/>
      <c r="H18" s="19"/>
    </row>
    <row r="19" spans="1:6" ht="19.5" customHeight="1">
      <c r="A19" s="4"/>
      <c r="B19" s="18" t="s">
        <v>4</v>
      </c>
      <c r="C19" s="56">
        <f>SUM(C11:C18)</f>
        <v>-6921.509999999997</v>
      </c>
      <c r="D19" s="56">
        <f>SUM(D11:D18)</f>
        <v>61430.19999999999</v>
      </c>
      <c r="E19" s="56">
        <f>SUM(E11:E18)</f>
        <v>61256.83</v>
      </c>
      <c r="F19" s="56">
        <f>SUM(F11:F18)</f>
        <v>-7094.8799999999965</v>
      </c>
    </row>
    <row r="20" ht="11.25" customHeight="1"/>
    <row r="21" spans="1:6" ht="15.75">
      <c r="A21" s="92" t="s">
        <v>30</v>
      </c>
      <c r="B21" s="92"/>
      <c r="C21" s="92"/>
      <c r="D21" s="92"/>
      <c r="E21" s="92"/>
      <c r="F21" s="92"/>
    </row>
    <row r="22" spans="1:8" ht="15.75">
      <c r="A22" s="71"/>
      <c r="B22" s="71"/>
      <c r="C22" s="71"/>
      <c r="D22" s="71"/>
      <c r="E22" s="71"/>
      <c r="F22" s="71"/>
      <c r="H22" s="5" t="s">
        <v>31</v>
      </c>
    </row>
    <row r="23" spans="1:8" ht="33" customHeight="1">
      <c r="A23" s="17" t="s">
        <v>43</v>
      </c>
      <c r="B23" s="93" t="s">
        <v>6</v>
      </c>
      <c r="C23" s="93"/>
      <c r="D23" s="93"/>
      <c r="E23" s="93"/>
      <c r="F23" s="21" t="s">
        <v>18</v>
      </c>
      <c r="G23" s="22"/>
      <c r="H23" s="5">
        <f>D5</f>
        <v>315.5</v>
      </c>
    </row>
    <row r="24" spans="1:10" ht="18" customHeight="1">
      <c r="A24" s="74">
        <v>1</v>
      </c>
      <c r="B24" s="94" t="s">
        <v>8</v>
      </c>
      <c r="C24" s="94"/>
      <c r="D24" s="94"/>
      <c r="E24" s="94"/>
      <c r="F24" s="75">
        <f>I12</f>
        <v>14008.200000000003</v>
      </c>
      <c r="G24" s="12"/>
      <c r="H24" s="5" t="s">
        <v>32</v>
      </c>
      <c r="I24" s="5" t="s">
        <v>33</v>
      </c>
      <c r="J24" s="5" t="s">
        <v>34</v>
      </c>
    </row>
    <row r="25" spans="1:7" ht="18" customHeight="1">
      <c r="A25" s="76">
        <v>2</v>
      </c>
      <c r="B25" s="91" t="s">
        <v>49</v>
      </c>
      <c r="C25" s="91"/>
      <c r="D25" s="91"/>
      <c r="E25" s="91"/>
      <c r="F25" s="77">
        <f>D14</f>
        <v>1410.27</v>
      </c>
      <c r="G25" s="12"/>
    </row>
    <row r="26" spans="1:7" ht="18" customHeight="1">
      <c r="A26" s="76">
        <v>3</v>
      </c>
      <c r="B26" s="91" t="s">
        <v>55</v>
      </c>
      <c r="C26" s="91"/>
      <c r="D26" s="91"/>
      <c r="E26" s="91"/>
      <c r="F26" s="77">
        <f>I13</f>
        <v>2271.6</v>
      </c>
      <c r="G26" s="12"/>
    </row>
    <row r="27" spans="1:7" ht="16.5" customHeight="1">
      <c r="A27" s="76">
        <v>4</v>
      </c>
      <c r="B27" s="91" t="s">
        <v>12</v>
      </c>
      <c r="C27" s="91"/>
      <c r="D27" s="91"/>
      <c r="E27" s="91"/>
      <c r="F27" s="77">
        <f>F28+F29+F30</f>
        <v>3450</v>
      </c>
      <c r="G27" s="12"/>
    </row>
    <row r="28" spans="1:7" ht="16.5" customHeight="1">
      <c r="A28" s="76" t="s">
        <v>13</v>
      </c>
      <c r="B28" s="91" t="s">
        <v>35</v>
      </c>
      <c r="C28" s="91"/>
      <c r="D28" s="91"/>
      <c r="E28" s="91"/>
      <c r="F28" s="77">
        <f>F46</f>
        <v>0</v>
      </c>
      <c r="G28" s="12"/>
    </row>
    <row r="29" spans="1:7" ht="16.5" customHeight="1">
      <c r="A29" s="76" t="s">
        <v>13</v>
      </c>
      <c r="B29" s="91" t="s">
        <v>36</v>
      </c>
      <c r="C29" s="91"/>
      <c r="D29" s="91"/>
      <c r="E29" s="91"/>
      <c r="F29" s="77">
        <v>0</v>
      </c>
      <c r="G29" s="12"/>
    </row>
    <row r="30" spans="1:7" ht="17.25" customHeight="1">
      <c r="A30" s="76" t="s">
        <v>13</v>
      </c>
      <c r="B30" s="91" t="s">
        <v>109</v>
      </c>
      <c r="C30" s="91"/>
      <c r="D30" s="91"/>
      <c r="E30" s="91"/>
      <c r="F30" s="77">
        <f>F44+F45</f>
        <v>3450</v>
      </c>
      <c r="G30" s="12"/>
    </row>
    <row r="31" spans="1:7" ht="17.25" customHeight="1">
      <c r="A31" s="76">
        <v>5</v>
      </c>
      <c r="B31" s="82" t="s">
        <v>54</v>
      </c>
      <c r="C31" s="82"/>
      <c r="D31" s="82"/>
      <c r="E31" s="82"/>
      <c r="F31" s="77">
        <f>D15</f>
        <v>253.61</v>
      </c>
      <c r="G31" s="12"/>
    </row>
    <row r="32" spans="1:7" s="28" customFormat="1" ht="21" customHeight="1">
      <c r="A32" s="76">
        <v>6</v>
      </c>
      <c r="B32" s="82" t="s">
        <v>60</v>
      </c>
      <c r="C32" s="82"/>
      <c r="D32" s="82"/>
      <c r="E32" s="82"/>
      <c r="F32" s="77">
        <f>D12+D13</f>
        <v>7420.4400000000005</v>
      </c>
      <c r="G32" s="9"/>
    </row>
    <row r="33" spans="1:7" s="28" customFormat="1" ht="21" customHeight="1">
      <c r="A33" s="25">
        <v>7</v>
      </c>
      <c r="B33" s="82" t="s">
        <v>103</v>
      </c>
      <c r="C33" s="82"/>
      <c r="D33" s="82"/>
      <c r="E33" s="82"/>
      <c r="F33" s="3">
        <f>D16</f>
        <v>486.24</v>
      </c>
      <c r="G33" s="9"/>
    </row>
    <row r="34" spans="1:7" s="28" customFormat="1" ht="21" customHeight="1">
      <c r="A34" s="25">
        <v>8</v>
      </c>
      <c r="B34" s="82" t="s">
        <v>104</v>
      </c>
      <c r="C34" s="82"/>
      <c r="D34" s="82"/>
      <c r="E34" s="82"/>
      <c r="F34" s="3">
        <f>D17</f>
        <v>261.6</v>
      </c>
      <c r="G34" s="9"/>
    </row>
    <row r="35" spans="1:7" s="28" customFormat="1" ht="21" customHeight="1">
      <c r="A35" s="25">
        <v>9</v>
      </c>
      <c r="B35" s="82" t="s">
        <v>105</v>
      </c>
      <c r="C35" s="82"/>
      <c r="D35" s="82"/>
      <c r="E35" s="82"/>
      <c r="F35" s="3">
        <f>D18</f>
        <v>9384.08</v>
      </c>
      <c r="G35" s="9"/>
    </row>
    <row r="36" spans="1:6" ht="15.75">
      <c r="A36" s="78"/>
      <c r="B36" s="83" t="s">
        <v>14</v>
      </c>
      <c r="C36" s="83"/>
      <c r="D36" s="83"/>
      <c r="E36" s="83"/>
      <c r="F36" s="79">
        <f>F24+F25+F26+F27+F32+F31+F33+F34+F35</f>
        <v>38946.04</v>
      </c>
    </row>
    <row r="37" ht="18" customHeight="1"/>
    <row r="38" spans="1:6" ht="20.25" customHeight="1">
      <c r="A38" s="84" t="s">
        <v>101</v>
      </c>
      <c r="B38" s="85"/>
      <c r="C38" s="85"/>
      <c r="D38" s="85"/>
      <c r="E38" s="86"/>
      <c r="F38" s="3">
        <f>D7+D19-F36</f>
        <v>102263.77999999997</v>
      </c>
    </row>
    <row r="39" spans="1:6" ht="18" customHeight="1">
      <c r="A39" s="84" t="s">
        <v>102</v>
      </c>
      <c r="B39" s="85"/>
      <c r="C39" s="85"/>
      <c r="D39" s="85"/>
      <c r="E39" s="86"/>
      <c r="F39" s="3">
        <f>F19</f>
        <v>-7094.8799999999965</v>
      </c>
    </row>
    <row r="40" spans="1:6" ht="15.75" customHeight="1">
      <c r="A40" s="67" t="s">
        <v>86</v>
      </c>
      <c r="B40" s="67"/>
      <c r="C40" s="67"/>
      <c r="D40" s="67"/>
      <c r="E40" s="67"/>
      <c r="F40" s="3">
        <f>F38+F39</f>
        <v>95168.89999999998</v>
      </c>
    </row>
    <row r="43" spans="1:6" ht="15.75">
      <c r="A43" s="29" t="s">
        <v>26</v>
      </c>
      <c r="B43" s="29" t="s">
        <v>17</v>
      </c>
      <c r="C43" s="87" t="s">
        <v>38</v>
      </c>
      <c r="D43" s="88"/>
      <c r="E43" s="89"/>
      <c r="F43" s="29" t="s">
        <v>39</v>
      </c>
    </row>
    <row r="44" spans="1:6" ht="15.75">
      <c r="A44" s="29"/>
      <c r="B44" s="109">
        <v>42784</v>
      </c>
      <c r="C44" s="110" t="s">
        <v>108</v>
      </c>
      <c r="D44" s="111"/>
      <c r="E44" s="112"/>
      <c r="F44" s="113">
        <v>1380</v>
      </c>
    </row>
    <row r="45" spans="1:6" ht="15.75">
      <c r="A45" s="29"/>
      <c r="B45" s="109">
        <v>43005</v>
      </c>
      <c r="C45" s="110" t="s">
        <v>108</v>
      </c>
      <c r="D45" s="111"/>
      <c r="E45" s="112"/>
      <c r="F45" s="113">
        <v>2070</v>
      </c>
    </row>
    <row r="46" spans="1:6" ht="15.75">
      <c r="A46" s="105"/>
      <c r="B46" s="106"/>
      <c r="C46" s="107"/>
      <c r="D46" s="107"/>
      <c r="E46" s="107"/>
      <c r="F46" s="108"/>
    </row>
    <row r="47" spans="1:6" ht="15.75">
      <c r="A47" s="81" t="s">
        <v>40</v>
      </c>
      <c r="B47" s="81"/>
      <c r="C47" s="81"/>
      <c r="D47" s="81"/>
      <c r="E47" s="81"/>
      <c r="F47" s="30">
        <f>SUM(F44:F46)</f>
        <v>3450</v>
      </c>
    </row>
  </sheetData>
  <sheetProtection/>
  <mergeCells count="24">
    <mergeCell ref="C44:E44"/>
    <mergeCell ref="C45:E45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47:E47"/>
    <mergeCell ref="B32:E32"/>
    <mergeCell ref="B36:E36"/>
    <mergeCell ref="A38:E38"/>
    <mergeCell ref="A39:E39"/>
    <mergeCell ref="C43:E43"/>
    <mergeCell ref="C46:E46"/>
    <mergeCell ref="B33:E33"/>
    <mergeCell ref="B34:E34"/>
    <mergeCell ref="B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9"/>
  <sheetViews>
    <sheetView view="pageBreakPreview" zoomScaleSheetLayoutView="100" zoomScalePageLayoutView="0" workbookViewId="0" topLeftCell="A18">
      <selection activeCell="H13" sqref="H1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88</v>
      </c>
      <c r="B1" s="92"/>
      <c r="C1" s="92"/>
      <c r="D1" s="92"/>
      <c r="E1" s="92"/>
      <c r="F1" s="92"/>
      <c r="G1" s="70"/>
    </row>
    <row r="2" spans="1:8" ht="15.75">
      <c r="A2" s="92" t="s">
        <v>64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82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315.5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89</v>
      </c>
      <c r="C7" s="9"/>
      <c r="D7" s="13">
        <f>'2015'!F32</f>
        <v>54499.46</v>
      </c>
      <c r="E7" s="9" t="s">
        <v>22</v>
      </c>
      <c r="F7" s="9"/>
    </row>
    <row r="8" spans="1:6" ht="15.75">
      <c r="A8" s="9" t="s">
        <v>90</v>
      </c>
      <c r="C8" s="12"/>
      <c r="D8" s="14">
        <f>C16</f>
        <v>-7306.319999999999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91</v>
      </c>
      <c r="D10" s="17" t="s">
        <v>0</v>
      </c>
      <c r="E10" s="17" t="s">
        <v>29</v>
      </c>
      <c r="F10" s="17" t="s">
        <v>92</v>
      </c>
      <c r="I10" s="11" t="s">
        <v>84</v>
      </c>
    </row>
    <row r="11" spans="1:9" s="20" customFormat="1" ht="30" customHeight="1">
      <c r="A11" s="4">
        <v>1</v>
      </c>
      <c r="B11" s="18" t="s">
        <v>2</v>
      </c>
      <c r="C11" s="57">
        <f>'2015'!F11</f>
        <v>-4578.309999999998</v>
      </c>
      <c r="D11" s="55">
        <v>42213.96</v>
      </c>
      <c r="E11" s="55">
        <v>42489.36</v>
      </c>
      <c r="F11" s="55">
        <f>C11-D11+E11</f>
        <v>-4302.909999999996</v>
      </c>
      <c r="G11" s="16" t="s">
        <v>44</v>
      </c>
      <c r="H11" s="16">
        <v>11.15</v>
      </c>
      <c r="I11" s="64">
        <f>H11*12*H20</f>
        <v>42213.9</v>
      </c>
    </row>
    <row r="12" spans="1:9" s="20" customFormat="1" ht="15.75">
      <c r="A12" s="4">
        <v>2</v>
      </c>
      <c r="B12" s="18" t="s">
        <v>3</v>
      </c>
      <c r="C12" s="57">
        <f>'2015'!F12</f>
        <v>-595.3600000000006</v>
      </c>
      <c r="D12" s="55">
        <v>5489.54</v>
      </c>
      <c r="E12" s="55">
        <v>5525.35</v>
      </c>
      <c r="F12" s="55">
        <f>C12-D12+E12</f>
        <v>-559.5500000000002</v>
      </c>
      <c r="G12" s="16" t="s">
        <v>45</v>
      </c>
      <c r="H12" s="16">
        <v>3.7</v>
      </c>
      <c r="I12" s="65">
        <f>H12*12*H20</f>
        <v>14008.200000000003</v>
      </c>
    </row>
    <row r="13" spans="1:9" s="20" customFormat="1" ht="29.25" customHeight="1">
      <c r="A13" s="4">
        <v>3</v>
      </c>
      <c r="B13" s="18" t="s">
        <v>48</v>
      </c>
      <c r="C13" s="57">
        <f>'2015'!F13</f>
        <v>-209.42000000000007</v>
      </c>
      <c r="D13" s="55">
        <v>1930.92</v>
      </c>
      <c r="E13" s="55">
        <v>1943.52</v>
      </c>
      <c r="F13" s="55">
        <f>C13-D13+E13</f>
        <v>-196.82000000000016</v>
      </c>
      <c r="G13" s="16" t="s">
        <v>106</v>
      </c>
      <c r="H13" s="16">
        <v>0.6</v>
      </c>
      <c r="I13" s="65">
        <f>H13*12*H20</f>
        <v>2271.6</v>
      </c>
    </row>
    <row r="14" spans="1:8" s="20" customFormat="1" ht="30" customHeight="1">
      <c r="A14" s="4">
        <v>4</v>
      </c>
      <c r="B14" s="18" t="s">
        <v>49</v>
      </c>
      <c r="C14" s="57">
        <f>'2015'!F14</f>
        <v>-106.7600000000001</v>
      </c>
      <c r="D14" s="55">
        <v>984.36</v>
      </c>
      <c r="E14" s="55">
        <v>990.79</v>
      </c>
      <c r="F14" s="55">
        <f>C14-D14+E14</f>
        <v>-100.33000000000015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f>'2015'!F15</f>
        <v>-1816.4700000000003</v>
      </c>
      <c r="D15" s="55">
        <v>3125.5</v>
      </c>
      <c r="E15" s="55">
        <v>3180.07</v>
      </c>
      <c r="F15" s="55">
        <f>C15-D15+E15</f>
        <v>-1761.9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-7306.319999999999</v>
      </c>
      <c r="D16" s="56">
        <f>SUM(D11:D15)</f>
        <v>53744.28</v>
      </c>
      <c r="E16" s="56">
        <f>SUM(E11:E15)</f>
        <v>54129.09</v>
      </c>
      <c r="F16" s="56">
        <f>SUM(F11:F15)</f>
        <v>-6921.509999999997</v>
      </c>
    </row>
    <row r="17" ht="11.25" customHeight="1"/>
    <row r="18" spans="1:6" ht="15.75">
      <c r="A18" s="92" t="s">
        <v>30</v>
      </c>
      <c r="B18" s="92"/>
      <c r="C18" s="92"/>
      <c r="D18" s="92"/>
      <c r="E18" s="92"/>
      <c r="F18" s="92"/>
    </row>
    <row r="19" spans="1:8" ht="15.75">
      <c r="A19" s="70"/>
      <c r="B19" s="70"/>
      <c r="C19" s="70"/>
      <c r="D19" s="70"/>
      <c r="E19" s="70"/>
      <c r="F19" s="70"/>
      <c r="H19" s="5" t="s">
        <v>31</v>
      </c>
    </row>
    <row r="20" spans="1:8" ht="33" customHeight="1">
      <c r="A20" s="17" t="s">
        <v>43</v>
      </c>
      <c r="B20" s="93" t="s">
        <v>6</v>
      </c>
      <c r="C20" s="93"/>
      <c r="D20" s="93"/>
      <c r="E20" s="93"/>
      <c r="F20" s="21" t="s">
        <v>18</v>
      </c>
      <c r="G20" s="22"/>
      <c r="H20" s="5">
        <f>D5</f>
        <v>315.5</v>
      </c>
    </row>
    <row r="21" spans="1:10" ht="18" customHeight="1">
      <c r="A21" s="74">
        <v>1</v>
      </c>
      <c r="B21" s="94" t="s">
        <v>8</v>
      </c>
      <c r="C21" s="94"/>
      <c r="D21" s="94"/>
      <c r="E21" s="94"/>
      <c r="F21" s="75">
        <f>I12</f>
        <v>14008.200000000003</v>
      </c>
      <c r="G21" s="12"/>
      <c r="H21" s="5" t="s">
        <v>32</v>
      </c>
      <c r="I21" s="5" t="s">
        <v>33</v>
      </c>
      <c r="J21" s="5" t="s">
        <v>34</v>
      </c>
    </row>
    <row r="22" spans="1:7" ht="18" customHeight="1">
      <c r="A22" s="76">
        <v>2</v>
      </c>
      <c r="B22" s="91" t="s">
        <v>49</v>
      </c>
      <c r="C22" s="91"/>
      <c r="D22" s="91"/>
      <c r="E22" s="91"/>
      <c r="F22" s="77">
        <f>D14</f>
        <v>984.36</v>
      </c>
      <c r="G22" s="12"/>
    </row>
    <row r="23" spans="1:7" ht="18" customHeight="1">
      <c r="A23" s="76">
        <v>3</v>
      </c>
      <c r="B23" s="91" t="s">
        <v>55</v>
      </c>
      <c r="C23" s="91"/>
      <c r="D23" s="91"/>
      <c r="E23" s="91"/>
      <c r="F23" s="77">
        <f>I13</f>
        <v>2271.6</v>
      </c>
      <c r="G23" s="12"/>
    </row>
    <row r="24" spans="1:7" ht="16.5" customHeight="1">
      <c r="A24" s="76">
        <v>4</v>
      </c>
      <c r="B24" s="91" t="s">
        <v>12</v>
      </c>
      <c r="C24" s="91"/>
      <c r="D24" s="91"/>
      <c r="E24" s="91"/>
      <c r="F24" s="77">
        <f>F25+F26+F27</f>
        <v>654</v>
      </c>
      <c r="G24" s="12"/>
    </row>
    <row r="25" spans="1:7" ht="16.5" customHeight="1">
      <c r="A25" s="76" t="s">
        <v>13</v>
      </c>
      <c r="B25" s="91" t="s">
        <v>35</v>
      </c>
      <c r="C25" s="91"/>
      <c r="D25" s="91"/>
      <c r="E25" s="91"/>
      <c r="F25" s="77">
        <f>F38</f>
        <v>654</v>
      </c>
      <c r="G25" s="12"/>
    </row>
    <row r="26" spans="1:7" ht="16.5" customHeight="1">
      <c r="A26" s="76" t="s">
        <v>13</v>
      </c>
      <c r="B26" s="91" t="s">
        <v>36</v>
      </c>
      <c r="C26" s="91"/>
      <c r="D26" s="91"/>
      <c r="E26" s="91"/>
      <c r="F26" s="77">
        <v>0</v>
      </c>
      <c r="G26" s="12"/>
    </row>
    <row r="27" spans="1:7" ht="17.25" customHeight="1">
      <c r="A27" s="76" t="s">
        <v>13</v>
      </c>
      <c r="B27" s="91" t="s">
        <v>37</v>
      </c>
      <c r="C27" s="91"/>
      <c r="D27" s="91"/>
      <c r="E27" s="91"/>
      <c r="F27" s="77">
        <v>0</v>
      </c>
      <c r="G27" s="12"/>
    </row>
    <row r="28" spans="1:7" ht="17.25" customHeight="1">
      <c r="A28" s="76">
        <v>5</v>
      </c>
      <c r="B28" s="82" t="s">
        <v>54</v>
      </c>
      <c r="C28" s="82"/>
      <c r="D28" s="82"/>
      <c r="E28" s="82"/>
      <c r="F28" s="77">
        <f>D15</f>
        <v>3125.5</v>
      </c>
      <c r="G28" s="12"/>
    </row>
    <row r="29" spans="1:7" s="28" customFormat="1" ht="21" customHeight="1">
      <c r="A29" s="76">
        <v>6</v>
      </c>
      <c r="B29" s="82" t="s">
        <v>60</v>
      </c>
      <c r="C29" s="82"/>
      <c r="D29" s="82"/>
      <c r="E29" s="82"/>
      <c r="F29" s="77">
        <f>D12+D13</f>
        <v>7420.46</v>
      </c>
      <c r="G29" s="9"/>
    </row>
    <row r="30" spans="1:6" ht="15.75">
      <c r="A30" s="78"/>
      <c r="B30" s="83" t="s">
        <v>14</v>
      </c>
      <c r="C30" s="83"/>
      <c r="D30" s="83"/>
      <c r="E30" s="83"/>
      <c r="F30" s="79">
        <f>F21+F22+F23+F24+F29+F28</f>
        <v>28464.120000000003</v>
      </c>
    </row>
    <row r="31" ht="18" customHeight="1"/>
    <row r="32" spans="1:6" ht="20.25" customHeight="1">
      <c r="A32" s="84" t="s">
        <v>93</v>
      </c>
      <c r="B32" s="85"/>
      <c r="C32" s="85"/>
      <c r="D32" s="85"/>
      <c r="E32" s="86"/>
      <c r="F32" s="3">
        <f>D7+D16-F30</f>
        <v>79779.62</v>
      </c>
    </row>
    <row r="33" spans="1:6" ht="18" customHeight="1">
      <c r="A33" s="84" t="s">
        <v>94</v>
      </c>
      <c r="B33" s="85"/>
      <c r="C33" s="85"/>
      <c r="D33" s="85"/>
      <c r="E33" s="86"/>
      <c r="F33" s="3">
        <f>F16</f>
        <v>-6921.509999999997</v>
      </c>
    </row>
    <row r="34" spans="1:6" ht="15.75" customHeight="1">
      <c r="A34" s="67" t="s">
        <v>86</v>
      </c>
      <c r="B34" s="67"/>
      <c r="C34" s="67"/>
      <c r="D34" s="67"/>
      <c r="E34" s="67"/>
      <c r="F34" s="3">
        <f>F32+F33</f>
        <v>72858.11</v>
      </c>
    </row>
    <row r="37" spans="1:6" s="63" customFormat="1" ht="15.75">
      <c r="A37" s="29" t="s">
        <v>26</v>
      </c>
      <c r="B37" s="29" t="s">
        <v>17</v>
      </c>
      <c r="C37" s="87" t="s">
        <v>38</v>
      </c>
      <c r="D37" s="88"/>
      <c r="E37" s="89"/>
      <c r="F37" s="29" t="s">
        <v>39</v>
      </c>
    </row>
    <row r="38" spans="1:6" s="63" customFormat="1" ht="15.75">
      <c r="A38" s="72">
        <v>1</v>
      </c>
      <c r="B38" s="80">
        <v>42457</v>
      </c>
      <c r="C38" s="90" t="s">
        <v>95</v>
      </c>
      <c r="D38" s="90"/>
      <c r="E38" s="90"/>
      <c r="F38" s="73">
        <v>654</v>
      </c>
    </row>
    <row r="39" spans="1:6" ht="15.75">
      <c r="A39" s="81" t="s">
        <v>40</v>
      </c>
      <c r="B39" s="81"/>
      <c r="C39" s="81"/>
      <c r="D39" s="81"/>
      <c r="E39" s="81"/>
      <c r="F39" s="30">
        <f>SUM(F38:F38)</f>
        <v>654</v>
      </c>
    </row>
  </sheetData>
  <sheetProtection selectLockedCells="1" selectUnlockedCells="1"/>
  <mergeCells count="19">
    <mergeCell ref="A39:E39"/>
    <mergeCell ref="A32:E32"/>
    <mergeCell ref="A33:E33"/>
    <mergeCell ref="B29:E29"/>
    <mergeCell ref="B30:E30"/>
    <mergeCell ref="C37:E37"/>
    <mergeCell ref="C38:E38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8">
      <selection activeCell="G13" sqref="G1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41</v>
      </c>
      <c r="B1" s="92"/>
      <c r="C1" s="92"/>
      <c r="D1" s="92"/>
      <c r="E1" s="92"/>
      <c r="F1" s="92"/>
      <c r="G1" s="8"/>
    </row>
    <row r="2" spans="1:8" ht="15.75">
      <c r="A2" s="92" t="s">
        <v>64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82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315.5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'2014'!B30</f>
        <v>29795.3</v>
      </c>
      <c r="E7" s="9" t="s">
        <v>22</v>
      </c>
      <c r="F7" s="9"/>
    </row>
    <row r="8" spans="1:6" ht="15.75">
      <c r="A8" s="9" t="s">
        <v>23</v>
      </c>
      <c r="C8" s="12"/>
      <c r="D8" s="14">
        <f>C16</f>
        <v>-7645.04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84</v>
      </c>
    </row>
    <row r="11" spans="1:9" s="20" customFormat="1" ht="30" customHeight="1">
      <c r="A11" s="4">
        <v>1</v>
      </c>
      <c r="B11" s="18" t="s">
        <v>2</v>
      </c>
      <c r="C11" s="57">
        <v>-4890.17</v>
      </c>
      <c r="D11" s="55">
        <v>42213.96</v>
      </c>
      <c r="E11" s="55">
        <v>42525.82</v>
      </c>
      <c r="F11" s="55">
        <f>C11-D11+E11</f>
        <v>-4578.309999999998</v>
      </c>
      <c r="G11" s="16" t="s">
        <v>44</v>
      </c>
      <c r="H11" s="16">
        <v>10.93</v>
      </c>
      <c r="I11" s="64">
        <f>H11*12*H20</f>
        <v>41380.979999999996</v>
      </c>
    </row>
    <row r="12" spans="1:9" s="20" customFormat="1" ht="15.75">
      <c r="A12" s="4">
        <v>2</v>
      </c>
      <c r="B12" s="18" t="s">
        <v>3</v>
      </c>
      <c r="C12" s="57">
        <v>-635.92</v>
      </c>
      <c r="D12" s="55">
        <v>5489.92</v>
      </c>
      <c r="E12" s="55">
        <v>5530.48</v>
      </c>
      <c r="F12" s="55">
        <f>C12-D12+E12</f>
        <v>-595.3600000000006</v>
      </c>
      <c r="G12" s="16" t="s">
        <v>45</v>
      </c>
      <c r="H12" s="16">
        <v>3.7</v>
      </c>
      <c r="I12" s="65">
        <f>H12*12*H20</f>
        <v>14008.200000000003</v>
      </c>
    </row>
    <row r="13" spans="1:9" s="20" customFormat="1" ht="29.25" customHeight="1">
      <c r="A13" s="4">
        <v>3</v>
      </c>
      <c r="B13" s="18" t="s">
        <v>48</v>
      </c>
      <c r="C13" s="57">
        <v>-223.67</v>
      </c>
      <c r="D13" s="55">
        <v>1930.92</v>
      </c>
      <c r="E13" s="55">
        <v>1945.17</v>
      </c>
      <c r="F13" s="55">
        <f>C13-D13+E13</f>
        <v>-209.42000000000007</v>
      </c>
      <c r="G13" s="16" t="s">
        <v>106</v>
      </c>
      <c r="H13" s="16">
        <v>0.6</v>
      </c>
      <c r="I13" s="65">
        <f>H13*12*H20</f>
        <v>2271.6</v>
      </c>
    </row>
    <row r="14" spans="1:8" s="20" customFormat="1" ht="30" customHeight="1">
      <c r="A14" s="4">
        <v>4</v>
      </c>
      <c r="B14" s="18" t="s">
        <v>49</v>
      </c>
      <c r="C14" s="57">
        <v>-114.03</v>
      </c>
      <c r="D14" s="55">
        <v>984.36</v>
      </c>
      <c r="E14" s="55">
        <v>991.63</v>
      </c>
      <c r="F14" s="55">
        <f>C14-D14+E14</f>
        <v>-106.7600000000001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v>-1781.25</v>
      </c>
      <c r="D15" s="55">
        <v>2610.09</v>
      </c>
      <c r="E15" s="55">
        <v>2574.87</v>
      </c>
      <c r="F15" s="55">
        <f>C15-D15+E15</f>
        <v>-1816.4700000000003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-7645.04</v>
      </c>
      <c r="D16" s="56">
        <f>SUM(D11:D15)</f>
        <v>53229.25</v>
      </c>
      <c r="E16" s="56">
        <f>SUM(E11:E15)</f>
        <v>53567.97</v>
      </c>
      <c r="F16" s="56">
        <f>SUM(F11:F15)</f>
        <v>-7306.319999999999</v>
      </c>
    </row>
    <row r="17" ht="11.25" customHeight="1"/>
    <row r="18" spans="1:6" ht="15.75">
      <c r="A18" s="92" t="s">
        <v>30</v>
      </c>
      <c r="B18" s="92"/>
      <c r="C18" s="92"/>
      <c r="D18" s="92"/>
      <c r="E18" s="92"/>
      <c r="F18" s="92"/>
    </row>
    <row r="19" spans="1:8" ht="15.75">
      <c r="A19" s="31"/>
      <c r="B19" s="8"/>
      <c r="C19" s="8"/>
      <c r="D19" s="8"/>
      <c r="E19" s="8"/>
      <c r="F19" s="8"/>
      <c r="H19" s="5" t="s">
        <v>31</v>
      </c>
    </row>
    <row r="20" spans="1:8" ht="33" customHeight="1">
      <c r="A20" s="17" t="s">
        <v>43</v>
      </c>
      <c r="B20" s="93" t="s">
        <v>6</v>
      </c>
      <c r="C20" s="93"/>
      <c r="D20" s="93"/>
      <c r="E20" s="93"/>
      <c r="F20" s="21" t="s">
        <v>18</v>
      </c>
      <c r="G20" s="22"/>
      <c r="H20" s="5">
        <f>D5</f>
        <v>315.5</v>
      </c>
    </row>
    <row r="21" spans="1:10" ht="18" customHeight="1">
      <c r="A21" s="23">
        <v>1</v>
      </c>
      <c r="B21" s="94" t="s">
        <v>8</v>
      </c>
      <c r="C21" s="94"/>
      <c r="D21" s="94"/>
      <c r="E21" s="94"/>
      <c r="F21" s="1">
        <f>I12</f>
        <v>14008.200000000003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91" t="s">
        <v>49</v>
      </c>
      <c r="C22" s="91"/>
      <c r="D22" s="91"/>
      <c r="E22" s="91"/>
      <c r="F22" s="2">
        <f>0.26*12*H20</f>
        <v>984.36</v>
      </c>
      <c r="G22" s="24"/>
    </row>
    <row r="23" spans="1:7" ht="18" customHeight="1">
      <c r="A23" s="25">
        <v>3</v>
      </c>
      <c r="B23" s="91" t="s">
        <v>55</v>
      </c>
      <c r="C23" s="91"/>
      <c r="D23" s="91"/>
      <c r="E23" s="91"/>
      <c r="F23" s="2">
        <f>I13</f>
        <v>2271.6</v>
      </c>
      <c r="G23" s="24"/>
    </row>
    <row r="24" spans="1:7" ht="16.5" customHeight="1">
      <c r="A24" s="25">
        <v>4</v>
      </c>
      <c r="B24" s="91" t="s">
        <v>12</v>
      </c>
      <c r="C24" s="91"/>
      <c r="D24" s="91"/>
      <c r="E24" s="91"/>
      <c r="F24" s="2">
        <f>F25+F26+F27</f>
        <v>1230</v>
      </c>
      <c r="G24" s="12"/>
    </row>
    <row r="25" spans="1:7" ht="16.5" customHeight="1">
      <c r="A25" s="25" t="s">
        <v>13</v>
      </c>
      <c r="B25" s="91" t="s">
        <v>35</v>
      </c>
      <c r="C25" s="91"/>
      <c r="D25" s="91"/>
      <c r="E25" s="91"/>
      <c r="F25" s="3">
        <v>0</v>
      </c>
      <c r="G25" s="12"/>
    </row>
    <row r="26" spans="1:7" ht="16.5" customHeight="1">
      <c r="A26" s="25" t="s">
        <v>13</v>
      </c>
      <c r="B26" s="91" t="s">
        <v>36</v>
      </c>
      <c r="C26" s="91"/>
      <c r="D26" s="91"/>
      <c r="E26" s="91"/>
      <c r="F26" s="3">
        <f>F38+F39</f>
        <v>1230</v>
      </c>
      <c r="G26" s="12"/>
    </row>
    <row r="27" spans="1:7" ht="17.25" customHeight="1">
      <c r="A27" s="25" t="s">
        <v>13</v>
      </c>
      <c r="B27" s="91" t="s">
        <v>37</v>
      </c>
      <c r="C27" s="91"/>
      <c r="D27" s="91"/>
      <c r="E27" s="91"/>
      <c r="F27" s="3">
        <v>0</v>
      </c>
      <c r="G27" s="12"/>
    </row>
    <row r="28" spans="1:7" ht="17.25" customHeight="1">
      <c r="A28" s="25">
        <v>5</v>
      </c>
      <c r="B28" s="82" t="s">
        <v>54</v>
      </c>
      <c r="C28" s="82"/>
      <c r="D28" s="82"/>
      <c r="E28" s="82"/>
      <c r="F28" s="3">
        <f>D15</f>
        <v>2610.09</v>
      </c>
      <c r="G28" s="12"/>
    </row>
    <row r="29" spans="1:7" s="28" customFormat="1" ht="21" customHeight="1">
      <c r="A29" s="25">
        <v>6</v>
      </c>
      <c r="B29" s="82" t="s">
        <v>60</v>
      </c>
      <c r="C29" s="82"/>
      <c r="D29" s="82"/>
      <c r="E29" s="82"/>
      <c r="F29" s="3">
        <f>D12+D13</f>
        <v>7420.84</v>
      </c>
      <c r="G29" s="9"/>
    </row>
    <row r="30" spans="1:6" ht="15.75">
      <c r="A30" s="26"/>
      <c r="B30" s="101" t="s">
        <v>14</v>
      </c>
      <c r="C30" s="101"/>
      <c r="D30" s="101"/>
      <c r="E30" s="101"/>
      <c r="F30" s="27">
        <f>F21+F22+F23+F24+F29+F28</f>
        <v>28525.090000000004</v>
      </c>
    </row>
    <row r="31" ht="18" customHeight="1"/>
    <row r="32" spans="1:6" ht="20.25" customHeight="1">
      <c r="A32" s="68" t="s">
        <v>87</v>
      </c>
      <c r="B32" s="68"/>
      <c r="C32" s="68"/>
      <c r="D32" s="68"/>
      <c r="E32" s="68"/>
      <c r="F32" s="3">
        <f>D7+D16-F30</f>
        <v>54499.46</v>
      </c>
    </row>
    <row r="33" spans="1:6" ht="18" customHeight="1">
      <c r="A33" s="66" t="s">
        <v>85</v>
      </c>
      <c r="B33" s="66"/>
      <c r="C33" s="66"/>
      <c r="D33" s="66"/>
      <c r="E33" s="66"/>
      <c r="F33" s="3">
        <f>F16</f>
        <v>-7306.319999999999</v>
      </c>
    </row>
    <row r="34" spans="1:6" ht="15.75" customHeight="1">
      <c r="A34" s="67" t="s">
        <v>86</v>
      </c>
      <c r="B34" s="67"/>
      <c r="C34" s="67"/>
      <c r="D34" s="67"/>
      <c r="E34" s="67"/>
      <c r="F34" s="3">
        <f>F32+F33</f>
        <v>47193.14</v>
      </c>
    </row>
    <row r="37" spans="1:6" s="63" customFormat="1" ht="15.75">
      <c r="A37" s="29" t="s">
        <v>26</v>
      </c>
      <c r="B37" s="29" t="s">
        <v>17</v>
      </c>
      <c r="C37" s="87" t="s">
        <v>38</v>
      </c>
      <c r="D37" s="88"/>
      <c r="E37" s="89"/>
      <c r="F37" s="29" t="s">
        <v>39</v>
      </c>
    </row>
    <row r="38" spans="1:6" s="63" customFormat="1" ht="15.75">
      <c r="A38" s="60"/>
      <c r="B38" s="61">
        <v>42262</v>
      </c>
      <c r="C38" s="95" t="s">
        <v>83</v>
      </c>
      <c r="D38" s="96"/>
      <c r="E38" s="97"/>
      <c r="F38" s="62">
        <v>492</v>
      </c>
    </row>
    <row r="39" spans="1:6" ht="15.75">
      <c r="A39" s="60"/>
      <c r="B39" s="61">
        <v>42272</v>
      </c>
      <c r="C39" s="95" t="s">
        <v>83</v>
      </c>
      <c r="D39" s="96"/>
      <c r="E39" s="97"/>
      <c r="F39" s="62">
        <v>738</v>
      </c>
    </row>
    <row r="40" spans="1:6" s="28" customFormat="1" ht="15.75">
      <c r="A40" s="4"/>
      <c r="B40" s="6"/>
      <c r="C40" s="98"/>
      <c r="D40" s="99"/>
      <c r="E40" s="100"/>
      <c r="F40" s="7"/>
    </row>
    <row r="41" spans="1:6" ht="15.75">
      <c r="A41" s="81" t="s">
        <v>40</v>
      </c>
      <c r="B41" s="81"/>
      <c r="C41" s="81"/>
      <c r="D41" s="81"/>
      <c r="E41" s="81"/>
      <c r="F41" s="30">
        <f>SUM(F38:F40)</f>
        <v>1230</v>
      </c>
    </row>
  </sheetData>
  <sheetProtection selectLockedCells="1" selectUnlockedCells="1"/>
  <mergeCells count="19">
    <mergeCell ref="C40:E40"/>
    <mergeCell ref="B29:E29"/>
    <mergeCell ref="B28:E28"/>
    <mergeCell ref="A41:E41"/>
    <mergeCell ref="C39:E39"/>
    <mergeCell ref="B30:E30"/>
    <mergeCell ref="C37:E37"/>
    <mergeCell ref="B23:E23"/>
    <mergeCell ref="B24:E24"/>
    <mergeCell ref="B25:E25"/>
    <mergeCell ref="C38:E38"/>
    <mergeCell ref="B26:E26"/>
    <mergeCell ref="B27:E27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5">
      <selection activeCell="F32" sqref="F32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41</v>
      </c>
      <c r="B1" s="92"/>
      <c r="C1" s="92"/>
      <c r="D1" s="92"/>
      <c r="E1" s="92"/>
      <c r="F1" s="92"/>
      <c r="G1" s="69"/>
    </row>
    <row r="2" spans="1:8" ht="15.75">
      <c r="A2" s="92" t="s">
        <v>64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82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315.5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C16</f>
        <v>-7645.04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84</v>
      </c>
    </row>
    <row r="11" spans="1:9" s="20" customFormat="1" ht="30" customHeight="1">
      <c r="A11" s="4">
        <v>1</v>
      </c>
      <c r="B11" s="18" t="s">
        <v>2</v>
      </c>
      <c r="C11" s="57">
        <v>-4890.17</v>
      </c>
      <c r="D11" s="55">
        <v>42213.96</v>
      </c>
      <c r="E11" s="55">
        <v>42525.82</v>
      </c>
      <c r="F11" s="55">
        <f>C11-D11+E11</f>
        <v>-4578.309999999998</v>
      </c>
      <c r="G11" s="16" t="s">
        <v>44</v>
      </c>
      <c r="H11" s="16">
        <v>10.93</v>
      </c>
      <c r="I11" s="64">
        <f>H11*12*H20</f>
        <v>41380.979999999996</v>
      </c>
    </row>
    <row r="12" spans="1:9" s="20" customFormat="1" ht="15.75">
      <c r="A12" s="4">
        <v>2</v>
      </c>
      <c r="B12" s="18" t="s">
        <v>3</v>
      </c>
      <c r="C12" s="57">
        <v>-635.92</v>
      </c>
      <c r="D12" s="55">
        <v>5489.92</v>
      </c>
      <c r="E12" s="55">
        <v>5530.8</v>
      </c>
      <c r="F12" s="55">
        <f>C12-D12+E12</f>
        <v>-595.04</v>
      </c>
      <c r="G12" s="16" t="s">
        <v>45</v>
      </c>
      <c r="H12" s="16">
        <v>3.7</v>
      </c>
      <c r="I12" s="65">
        <f>H12*12*H20</f>
        <v>14008.200000000003</v>
      </c>
    </row>
    <row r="13" spans="1:9" s="20" customFormat="1" ht="29.25" customHeight="1">
      <c r="A13" s="4">
        <v>3</v>
      </c>
      <c r="B13" s="18" t="s">
        <v>48</v>
      </c>
      <c r="C13" s="57">
        <v>-223.67</v>
      </c>
      <c r="D13" s="55">
        <v>1930.92</v>
      </c>
      <c r="E13" s="55">
        <v>1945.17</v>
      </c>
      <c r="F13" s="55">
        <f>C13-D13+E13</f>
        <v>-209.42000000000007</v>
      </c>
      <c r="G13" s="16" t="s">
        <v>61</v>
      </c>
      <c r="H13" s="16">
        <v>0.69</v>
      </c>
      <c r="I13" s="65">
        <f>H13*12*H20</f>
        <v>2612.3399999999997</v>
      </c>
    </row>
    <row r="14" spans="1:8" s="20" customFormat="1" ht="30" customHeight="1">
      <c r="A14" s="4">
        <v>4</v>
      </c>
      <c r="B14" s="18" t="s">
        <v>49</v>
      </c>
      <c r="C14" s="57">
        <v>-114.03</v>
      </c>
      <c r="D14" s="55">
        <v>984.36</v>
      </c>
      <c r="E14" s="55">
        <v>991.63</v>
      </c>
      <c r="F14" s="55">
        <f>C14-D14+E14</f>
        <v>-106.7600000000001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v>-1781.25</v>
      </c>
      <c r="D15" s="55">
        <v>2610.09</v>
      </c>
      <c r="E15" s="55">
        <v>2544.87</v>
      </c>
      <c r="F15" s="55">
        <f>C15-D15+E15</f>
        <v>-1846.4700000000003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-7645.04</v>
      </c>
      <c r="D16" s="56">
        <f>SUM(D11:D15)</f>
        <v>53229.25</v>
      </c>
      <c r="E16" s="56">
        <f>SUM(E11:E15)</f>
        <v>53538.29</v>
      </c>
      <c r="F16" s="56">
        <f>SUM(F11:F15)</f>
        <v>-7335.999999999998</v>
      </c>
    </row>
    <row r="17" ht="11.25" customHeight="1"/>
    <row r="18" spans="1:6" ht="15.75">
      <c r="A18" s="92" t="s">
        <v>30</v>
      </c>
      <c r="B18" s="92"/>
      <c r="C18" s="92"/>
      <c r="D18" s="92"/>
      <c r="E18" s="92"/>
      <c r="F18" s="92"/>
    </row>
    <row r="19" spans="1:8" ht="15.75">
      <c r="A19" s="69"/>
      <c r="B19" s="69"/>
      <c r="C19" s="69"/>
      <c r="D19" s="69"/>
      <c r="E19" s="69"/>
      <c r="F19" s="69"/>
      <c r="H19" s="5" t="s">
        <v>31</v>
      </c>
    </row>
    <row r="20" spans="1:8" ht="33" customHeight="1">
      <c r="A20" s="17" t="s">
        <v>43</v>
      </c>
      <c r="B20" s="93" t="s">
        <v>6</v>
      </c>
      <c r="C20" s="93"/>
      <c r="D20" s="93"/>
      <c r="E20" s="93"/>
      <c r="F20" s="21" t="s">
        <v>18</v>
      </c>
      <c r="G20" s="22"/>
      <c r="H20" s="5">
        <f>D5</f>
        <v>315.5</v>
      </c>
    </row>
    <row r="21" spans="1:10" ht="18" customHeight="1">
      <c r="A21" s="23">
        <v>1</v>
      </c>
      <c r="B21" s="94" t="s">
        <v>8</v>
      </c>
      <c r="C21" s="94"/>
      <c r="D21" s="94"/>
      <c r="E21" s="94"/>
      <c r="F21" s="1">
        <f>I12</f>
        <v>14008.200000000003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91" t="s">
        <v>49</v>
      </c>
      <c r="C22" s="91"/>
      <c r="D22" s="91"/>
      <c r="E22" s="91"/>
      <c r="F22" s="2">
        <f>0.26*12*H20</f>
        <v>984.36</v>
      </c>
      <c r="G22" s="24"/>
    </row>
    <row r="23" spans="1:7" ht="18" customHeight="1">
      <c r="A23" s="25">
        <v>3</v>
      </c>
      <c r="B23" s="91" t="s">
        <v>55</v>
      </c>
      <c r="C23" s="91"/>
      <c r="D23" s="91"/>
      <c r="E23" s="91"/>
      <c r="F23" s="2">
        <f>I13</f>
        <v>2612.3399999999997</v>
      </c>
      <c r="G23" s="24"/>
    </row>
    <row r="24" spans="1:7" ht="16.5" customHeight="1">
      <c r="A24" s="25">
        <v>4</v>
      </c>
      <c r="B24" s="91" t="s">
        <v>12</v>
      </c>
      <c r="C24" s="91"/>
      <c r="D24" s="91"/>
      <c r="E24" s="91"/>
      <c r="F24" s="2">
        <f>F25+F26+F27</f>
        <v>1230</v>
      </c>
      <c r="G24" s="12"/>
    </row>
    <row r="25" spans="1:7" ht="16.5" customHeight="1">
      <c r="A25" s="25" t="s">
        <v>13</v>
      </c>
      <c r="B25" s="91" t="s">
        <v>35</v>
      </c>
      <c r="C25" s="91"/>
      <c r="D25" s="91"/>
      <c r="E25" s="91"/>
      <c r="F25" s="3">
        <v>0</v>
      </c>
      <c r="G25" s="12"/>
    </row>
    <row r="26" spans="1:7" ht="16.5" customHeight="1">
      <c r="A26" s="25" t="s">
        <v>13</v>
      </c>
      <c r="B26" s="91" t="s">
        <v>36</v>
      </c>
      <c r="C26" s="91"/>
      <c r="D26" s="91"/>
      <c r="E26" s="91"/>
      <c r="F26" s="3">
        <f>F38+F39</f>
        <v>1230</v>
      </c>
      <c r="G26" s="12"/>
    </row>
    <row r="27" spans="1:7" ht="17.25" customHeight="1">
      <c r="A27" s="25" t="s">
        <v>13</v>
      </c>
      <c r="B27" s="91" t="s">
        <v>37</v>
      </c>
      <c r="C27" s="91"/>
      <c r="D27" s="91"/>
      <c r="E27" s="91"/>
      <c r="F27" s="3">
        <v>0</v>
      </c>
      <c r="G27" s="12"/>
    </row>
    <row r="28" spans="1:7" ht="17.25" customHeight="1">
      <c r="A28" s="25">
        <v>5</v>
      </c>
      <c r="B28" s="82" t="s">
        <v>54</v>
      </c>
      <c r="C28" s="82"/>
      <c r="D28" s="82"/>
      <c r="E28" s="82"/>
      <c r="F28" s="3">
        <f>D15</f>
        <v>2610.09</v>
      </c>
      <c r="G28" s="12"/>
    </row>
    <row r="29" spans="1:7" s="28" customFormat="1" ht="21" customHeight="1">
      <c r="A29" s="25">
        <v>6</v>
      </c>
      <c r="B29" s="82" t="s">
        <v>60</v>
      </c>
      <c r="C29" s="82"/>
      <c r="D29" s="82"/>
      <c r="E29" s="82"/>
      <c r="F29" s="3">
        <f>D12+D13</f>
        <v>7420.84</v>
      </c>
      <c r="G29" s="9"/>
    </row>
    <row r="30" spans="1:6" ht="15.75">
      <c r="A30" s="26"/>
      <c r="B30" s="101" t="s">
        <v>14</v>
      </c>
      <c r="C30" s="101"/>
      <c r="D30" s="101"/>
      <c r="E30" s="101"/>
      <c r="F30" s="27">
        <f>F21+F22+F23+F24+F29+F28</f>
        <v>28865.83</v>
      </c>
    </row>
    <row r="31" ht="18" customHeight="1"/>
    <row r="32" spans="1:6" ht="20.25" customHeight="1">
      <c r="A32" s="68" t="s">
        <v>87</v>
      </c>
      <c r="B32" s="68"/>
      <c r="C32" s="68"/>
      <c r="D32" s="68"/>
      <c r="E32" s="68"/>
      <c r="F32" s="3">
        <f>D7+D16-F30</f>
        <v>24363.42</v>
      </c>
    </row>
    <row r="33" spans="1:6" ht="18" customHeight="1">
      <c r="A33" s="68" t="s">
        <v>85</v>
      </c>
      <c r="B33" s="68"/>
      <c r="C33" s="68"/>
      <c r="D33" s="68"/>
      <c r="E33" s="68"/>
      <c r="F33" s="3">
        <f>F16</f>
        <v>-7335.999999999998</v>
      </c>
    </row>
    <row r="34" spans="1:6" ht="15.75" customHeight="1">
      <c r="A34" s="67" t="s">
        <v>86</v>
      </c>
      <c r="B34" s="67"/>
      <c r="C34" s="67"/>
      <c r="D34" s="67"/>
      <c r="E34" s="67"/>
      <c r="F34" s="3">
        <f>F32+F33</f>
        <v>17027.42</v>
      </c>
    </row>
    <row r="37" spans="1:6" s="63" customFormat="1" ht="15.75">
      <c r="A37" s="29" t="s">
        <v>26</v>
      </c>
      <c r="B37" s="29" t="s">
        <v>17</v>
      </c>
      <c r="C37" s="87" t="s">
        <v>38</v>
      </c>
      <c r="D37" s="88"/>
      <c r="E37" s="89"/>
      <c r="F37" s="29" t="s">
        <v>39</v>
      </c>
    </row>
    <row r="38" spans="1:6" s="63" customFormat="1" ht="15.75">
      <c r="A38" s="60"/>
      <c r="B38" s="61">
        <v>42262</v>
      </c>
      <c r="C38" s="95" t="s">
        <v>83</v>
      </c>
      <c r="D38" s="96"/>
      <c r="E38" s="97"/>
      <c r="F38" s="62">
        <v>492</v>
      </c>
    </row>
    <row r="39" spans="1:6" ht="15.75">
      <c r="A39" s="60"/>
      <c r="B39" s="61">
        <v>42272</v>
      </c>
      <c r="C39" s="95" t="s">
        <v>83</v>
      </c>
      <c r="D39" s="96"/>
      <c r="E39" s="97"/>
      <c r="F39" s="62">
        <v>738</v>
      </c>
    </row>
    <row r="40" spans="1:6" s="28" customFormat="1" ht="15.75">
      <c r="A40" s="4"/>
      <c r="B40" s="6"/>
      <c r="C40" s="98"/>
      <c r="D40" s="99"/>
      <c r="E40" s="100"/>
      <c r="F40" s="7"/>
    </row>
    <row r="41" spans="1:6" ht="15.75">
      <c r="A41" s="81" t="s">
        <v>40</v>
      </c>
      <c r="B41" s="81"/>
      <c r="C41" s="81"/>
      <c r="D41" s="81"/>
      <c r="E41" s="81"/>
      <c r="F41" s="30">
        <f>SUM(F38:F40)</f>
        <v>1230</v>
      </c>
    </row>
  </sheetData>
  <sheetProtection selectLockedCells="1" selectUnlockedCells="1"/>
  <mergeCells count="19">
    <mergeCell ref="A41:E41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2">
      <selection activeCell="E21" sqref="E21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02" t="s">
        <v>46</v>
      </c>
      <c r="B1" s="102"/>
      <c r="C1" s="102"/>
      <c r="D1" s="102"/>
      <c r="E1" s="102"/>
    </row>
    <row r="2" spans="1:5" ht="18.75">
      <c r="A2" s="102" t="s">
        <v>64</v>
      </c>
      <c r="B2" s="102"/>
      <c r="C2" s="102"/>
      <c r="D2" s="102"/>
      <c r="E2" s="102"/>
    </row>
    <row r="3" ht="18.75">
      <c r="A3" s="33"/>
    </row>
    <row r="4" ht="18.75">
      <c r="A4" s="34" t="s">
        <v>65</v>
      </c>
    </row>
    <row r="5" ht="18.75">
      <c r="A5" s="34" t="s">
        <v>66</v>
      </c>
    </row>
    <row r="6" ht="18.75">
      <c r="A6" s="34"/>
    </row>
    <row r="7" ht="16.5" thickBot="1">
      <c r="A7" s="35" t="s">
        <v>67</v>
      </c>
    </row>
    <row r="8" spans="1:5" ht="50.25" customHeight="1" thickBot="1">
      <c r="A8" s="36"/>
      <c r="B8" s="37" t="s">
        <v>47</v>
      </c>
      <c r="C8" s="37" t="s">
        <v>0</v>
      </c>
      <c r="D8" s="37" t="s">
        <v>1</v>
      </c>
      <c r="E8" s="37" t="s">
        <v>23</v>
      </c>
    </row>
    <row r="9" spans="1:5" ht="19.5" thickBot="1">
      <c r="A9" s="38" t="s">
        <v>2</v>
      </c>
      <c r="B9" s="39">
        <v>12936.79</v>
      </c>
      <c r="C9" s="39">
        <v>42213.96</v>
      </c>
      <c r="D9" s="39">
        <v>50260.58</v>
      </c>
      <c r="E9" s="39">
        <v>4890.17</v>
      </c>
    </row>
    <row r="10" spans="1:5" ht="19.5" thickBot="1">
      <c r="A10" s="38" t="s">
        <v>3</v>
      </c>
      <c r="B10" s="39">
        <v>1682.3</v>
      </c>
      <c r="C10" s="39">
        <v>5489.52</v>
      </c>
      <c r="D10" s="39">
        <v>6535.9</v>
      </c>
      <c r="E10" s="39">
        <v>635.92</v>
      </c>
    </row>
    <row r="11" spans="1:5" ht="38.25" thickBot="1">
      <c r="A11" s="38" t="s">
        <v>48</v>
      </c>
      <c r="B11" s="39">
        <v>650.4</v>
      </c>
      <c r="C11" s="39">
        <v>1930.92</v>
      </c>
      <c r="D11" s="39">
        <v>2357.65</v>
      </c>
      <c r="E11" s="39">
        <v>223.67</v>
      </c>
    </row>
    <row r="12" spans="1:5" ht="19.5" customHeight="1" thickBot="1">
      <c r="A12" s="38" t="s">
        <v>49</v>
      </c>
      <c r="B12" s="39">
        <v>301.57</v>
      </c>
      <c r="C12" s="39">
        <v>984.36</v>
      </c>
      <c r="D12" s="39">
        <v>1171.9</v>
      </c>
      <c r="E12" s="39">
        <v>114.03</v>
      </c>
    </row>
    <row r="13" spans="1:5" ht="38.25" thickBot="1">
      <c r="A13" s="38" t="s">
        <v>54</v>
      </c>
      <c r="B13" s="39">
        <v>1984.22</v>
      </c>
      <c r="C13" s="39">
        <v>1460.83</v>
      </c>
      <c r="D13" s="39">
        <v>1663.8</v>
      </c>
      <c r="E13" s="39">
        <v>1781.25</v>
      </c>
    </row>
    <row r="14" spans="1:5" ht="19.5" thickBot="1">
      <c r="A14" s="38" t="s">
        <v>4</v>
      </c>
      <c r="B14" s="40">
        <v>17555.28</v>
      </c>
      <c r="C14" s="40">
        <v>52079.59</v>
      </c>
      <c r="D14" s="40">
        <v>61989.83</v>
      </c>
      <c r="E14" s="40">
        <v>7645.04</v>
      </c>
    </row>
    <row r="15" ht="18.75">
      <c r="A15" s="41"/>
    </row>
    <row r="16" ht="19.5" thickBot="1">
      <c r="A16" s="41" t="s">
        <v>5</v>
      </c>
    </row>
    <row r="17" spans="1:3" ht="38.25" thickBot="1">
      <c r="A17" s="42" t="s">
        <v>50</v>
      </c>
      <c r="B17" s="37" t="s">
        <v>6</v>
      </c>
      <c r="C17" s="37" t="s">
        <v>18</v>
      </c>
    </row>
    <row r="18" spans="1:3" ht="19.5" thickBot="1">
      <c r="A18" s="43" t="s">
        <v>7</v>
      </c>
      <c r="B18" s="44" t="s">
        <v>3</v>
      </c>
      <c r="C18" s="39">
        <v>7420.44</v>
      </c>
    </row>
    <row r="19" spans="1:3" ht="19.5" thickBot="1">
      <c r="A19" s="43" t="s">
        <v>9</v>
      </c>
      <c r="B19" s="44" t="s">
        <v>49</v>
      </c>
      <c r="C19" s="39">
        <v>984.36</v>
      </c>
    </row>
    <row r="20" spans="1:3" ht="38.25" thickBot="1">
      <c r="A20" s="43" t="s">
        <v>10</v>
      </c>
      <c r="B20" s="44" t="s">
        <v>54</v>
      </c>
      <c r="C20" s="39">
        <v>1460.83</v>
      </c>
    </row>
    <row r="21" spans="1:3" ht="19.5" thickBot="1">
      <c r="A21" s="43" t="s">
        <v>11</v>
      </c>
      <c r="B21" s="44" t="s">
        <v>55</v>
      </c>
      <c r="C21" s="39">
        <v>2271.6</v>
      </c>
    </row>
    <row r="22" spans="1:3" ht="19.5" thickBot="1">
      <c r="A22" s="43" t="s">
        <v>56</v>
      </c>
      <c r="B22" s="44" t="s">
        <v>8</v>
      </c>
      <c r="C22" s="39">
        <v>14008.2</v>
      </c>
    </row>
    <row r="23" spans="1:3" ht="38.25" thickBot="1">
      <c r="A23" s="43" t="s">
        <v>57</v>
      </c>
      <c r="B23" s="44" t="s">
        <v>12</v>
      </c>
      <c r="C23" s="39">
        <v>5657</v>
      </c>
    </row>
    <row r="24" spans="1:3" ht="38.25" thickBot="1">
      <c r="A24" s="43" t="s">
        <v>13</v>
      </c>
      <c r="B24" s="45" t="s">
        <v>68</v>
      </c>
      <c r="C24" s="39">
        <v>984</v>
      </c>
    </row>
    <row r="25" spans="1:3" ht="38.25" thickBot="1">
      <c r="A25" s="43" t="s">
        <v>13</v>
      </c>
      <c r="B25" s="45" t="s">
        <v>69</v>
      </c>
      <c r="C25" s="39">
        <v>3373</v>
      </c>
    </row>
    <row r="26" spans="1:3" ht="38.25" thickBot="1">
      <c r="A26" s="43" t="s">
        <v>13</v>
      </c>
      <c r="B26" s="45" t="s">
        <v>70</v>
      </c>
      <c r="C26" s="39">
        <v>1300</v>
      </c>
    </row>
    <row r="27" spans="1:3" ht="19.5" thickBot="1">
      <c r="A27" s="43" t="s">
        <v>58</v>
      </c>
      <c r="B27" s="45" t="s">
        <v>59</v>
      </c>
      <c r="C27" s="39">
        <v>567.9</v>
      </c>
    </row>
    <row r="28" spans="1:3" ht="38.25" thickBot="1">
      <c r="A28" s="38"/>
      <c r="B28" s="46" t="s">
        <v>51</v>
      </c>
      <c r="C28" s="40">
        <v>32370.33</v>
      </c>
    </row>
    <row r="29" ht="15.75" thickBot="1">
      <c r="A29" s="47"/>
    </row>
    <row r="30" spans="1:2" ht="57" thickBot="1">
      <c r="A30" s="58" t="s">
        <v>63</v>
      </c>
      <c r="B30" s="37">
        <v>29795.3</v>
      </c>
    </row>
    <row r="31" spans="1:2" ht="57" thickBot="1">
      <c r="A31" s="38" t="s">
        <v>15</v>
      </c>
      <c r="B31" s="40">
        <v>7645.04</v>
      </c>
    </row>
    <row r="32" spans="1:2" ht="38.25" thickBot="1">
      <c r="A32" s="43" t="s">
        <v>16</v>
      </c>
      <c r="B32" s="40" t="s">
        <v>71</v>
      </c>
    </row>
    <row r="33" spans="1:2" ht="38.25" thickBot="1">
      <c r="A33" s="43" t="s">
        <v>52</v>
      </c>
      <c r="B33" s="40">
        <v>4890.17</v>
      </c>
    </row>
    <row r="34" ht="15">
      <c r="A34" s="47"/>
    </row>
    <row r="35" ht="15.75">
      <c r="A35" s="48" t="s">
        <v>72</v>
      </c>
    </row>
    <row r="36" ht="15.75">
      <c r="A36" s="48"/>
    </row>
    <row r="37" ht="15.75">
      <c r="A37" s="49"/>
    </row>
    <row r="38" ht="15.75">
      <c r="A38" s="49"/>
    </row>
    <row r="39" ht="15.75">
      <c r="A39" s="49"/>
    </row>
    <row r="40" ht="15.75">
      <c r="A40" s="49" t="s">
        <v>62</v>
      </c>
    </row>
    <row r="41" ht="16.5" thickBot="1">
      <c r="A41" s="48"/>
    </row>
    <row r="42" spans="1:3" ht="15.75" thickBot="1">
      <c r="A42" s="50" t="s">
        <v>17</v>
      </c>
      <c r="B42" s="51" t="s">
        <v>38</v>
      </c>
      <c r="C42" s="51" t="s">
        <v>53</v>
      </c>
    </row>
    <row r="43" spans="1:3" ht="15.75" thickBot="1">
      <c r="A43" s="52" t="s">
        <v>73</v>
      </c>
      <c r="B43" s="53" t="s">
        <v>74</v>
      </c>
      <c r="C43" s="54">
        <v>1208</v>
      </c>
    </row>
    <row r="44" spans="1:3" ht="15.75" thickBot="1">
      <c r="A44" s="52" t="s">
        <v>75</v>
      </c>
      <c r="B44" s="53" t="s">
        <v>74</v>
      </c>
      <c r="C44" s="54">
        <v>931</v>
      </c>
    </row>
    <row r="45" spans="1:3" ht="15.75" thickBot="1">
      <c r="A45" s="52" t="s">
        <v>76</v>
      </c>
      <c r="B45" s="59" t="s">
        <v>77</v>
      </c>
      <c r="C45" s="54">
        <v>492</v>
      </c>
    </row>
    <row r="46" spans="1:3" ht="15.75" thickBot="1">
      <c r="A46" s="52" t="s">
        <v>78</v>
      </c>
      <c r="B46" s="53" t="s">
        <v>74</v>
      </c>
      <c r="C46" s="54">
        <v>1234</v>
      </c>
    </row>
    <row r="47" spans="1:3" ht="15.75" thickBot="1">
      <c r="A47" s="52" t="s">
        <v>79</v>
      </c>
      <c r="B47" s="59" t="s">
        <v>77</v>
      </c>
      <c r="C47" s="54">
        <v>492</v>
      </c>
    </row>
    <row r="48" spans="1:3" ht="30.75" thickBot="1">
      <c r="A48" s="52" t="s">
        <v>80</v>
      </c>
      <c r="B48" s="59" t="s">
        <v>81</v>
      </c>
      <c r="C48" s="54">
        <v>1300</v>
      </c>
    </row>
    <row r="49" ht="15.75">
      <c r="A49" s="48"/>
    </row>
    <row r="50" ht="15.75">
      <c r="A50" s="4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2017-05-03T15:04:19Z</cp:lastPrinted>
  <dcterms:created xsi:type="dcterms:W3CDTF">2015-10-12T10:40:12Z</dcterms:created>
  <dcterms:modified xsi:type="dcterms:W3CDTF">2018-03-05T10:19:05Z</dcterms:modified>
  <cp:category/>
  <cp:version/>
  <cp:contentType/>
  <cp:contentStatus/>
</cp:coreProperties>
</file>