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'2015'!$A$1:$F$38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<sst xmlns="http://schemas.openxmlformats.org/spreadsheetml/2006/main" count="323" uniqueCount="138">
  <si>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</si>
  <si>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</si>
  <si>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</si>
  <si>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</si>
  <si>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</si>
  <si>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</si>
  <si>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</si>
  <si>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</si>
  <si>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</si>
  <si>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</si>
  <si>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</si>
  <si>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</si>
  <si>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</si>
  <si>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</si>
  <si>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</si>
  <si>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</si>
  <si>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</si>
  <si>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</si>
  <si>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</si>
  <si>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</si>
  <si>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</si>
  <si>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</si>
  <si>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</si>
  <si>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</si>
  <si>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</si>
  <si>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</si>
  <si>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</si>
  <si>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</si>
  <si>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</si>
  <si>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</si>
  <si>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</si>
  <si>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</si>
  <si>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</si>
  <si>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</si>
  <si>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</si>
  <si>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</si>
  <si>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</si>
  <si>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</si>
  <si>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</si>
  <si>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</si>
  <si>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</si>
  <si>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</si>
  <si>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</si>
  <si>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</si>
  <si>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</si>
  <si>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</si>
  <si>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</si>
  <si>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</si>
  <si>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</si>
  <si>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</si>
  <si>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</si>
  <si>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</si>
  <si>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</si>
  <si>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</si>
  <si>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Вывоз и складирование ТБО</t>
  </si>
  <si>
    <t>двор</t>
  </si>
  <si>
    <t>Сальдо на 01.01.2015г (по начислениям) (+)</t>
  </si>
  <si>
    <t>Выполненные работы</t>
  </si>
  <si>
    <t>Обслуживание ВДГО</t>
  </si>
  <si>
    <t>18251,52</t>
  </si>
  <si>
    <t>Экономист ООО «УК Старый город»                                                                   Хромушина Т.В.</t>
  </si>
  <si>
    <t>Сумма работ</t>
  </si>
  <si>
    <t>осмотр эл/сетей6</t>
  </si>
  <si>
    <t>28,02,2014</t>
  </si>
  <si>
    <t>снятие показаний4</t>
  </si>
  <si>
    <t>31,03,2014</t>
  </si>
  <si>
    <t>снятие показаний6</t>
  </si>
  <si>
    <t>14,03,2014</t>
  </si>
  <si>
    <t>21,01,2014</t>
  </si>
  <si>
    <t>осмотр чердачных и подвальных помещений, очистка канализационной сети6</t>
  </si>
  <si>
    <t>26,02,2014</t>
  </si>
  <si>
    <t>осмотр чердачных и подвальных помещений,4</t>
  </si>
  <si>
    <t>24,04,2014</t>
  </si>
  <si>
    <t>разборка деревнянных заполнений проемов оконных</t>
  </si>
  <si>
    <t>прочистка канализации2ч</t>
  </si>
  <si>
    <t>30,06,2014</t>
  </si>
  <si>
    <t>17,07,2014</t>
  </si>
  <si>
    <t>осмотр эл/сетей4-6</t>
  </si>
  <si>
    <t>смена ламп накаливания</t>
  </si>
  <si>
    <t>15,12,2014</t>
  </si>
  <si>
    <t>загильзовка канала 6</t>
  </si>
  <si>
    <t>31,10,2014</t>
  </si>
  <si>
    <t>дератизация</t>
  </si>
  <si>
    <t>16,10,2014</t>
  </si>
  <si>
    <t>проверка дымохода6</t>
  </si>
  <si>
    <t>01,10,2014</t>
  </si>
  <si>
    <t>обследование видеоинспекционной камерой</t>
  </si>
  <si>
    <t>11,11,2014</t>
  </si>
  <si>
    <t>осмотр эл/сетей4</t>
  </si>
  <si>
    <t>24,11,2014</t>
  </si>
  <si>
    <t>смена выключателей4</t>
  </si>
  <si>
    <t>осмотр чердачных помещений на предмет утечки</t>
  </si>
  <si>
    <t>31,12,2014</t>
  </si>
  <si>
    <t>23,12,2014</t>
  </si>
  <si>
    <t>осмотр чердачных помещений на предмет утечки4</t>
  </si>
  <si>
    <t>02,12,2014</t>
  </si>
  <si>
    <t>очитска канализационной сети</t>
  </si>
  <si>
    <t>18,01,2014</t>
  </si>
  <si>
    <t>02,04,2014</t>
  </si>
  <si>
    <t>прочистка канализации4ч</t>
  </si>
  <si>
    <t>01,04,2014</t>
  </si>
  <si>
    <t>прочистка канализации</t>
  </si>
  <si>
    <t>21,11,2014</t>
  </si>
  <si>
    <t>Обслуживание ВГО</t>
  </si>
  <si>
    <t>осмотр эл/сетей</t>
  </si>
  <si>
    <t>12,12,2014</t>
  </si>
  <si>
    <t>Ул. Богатырская, д. 14 - 16</t>
  </si>
  <si>
    <t>Ул. Богатырская, д.14-16</t>
  </si>
  <si>
    <t>В управлении ООО «УК Старый Город» - с 01.05.2012 года</t>
  </si>
  <si>
    <t>Общая площадь квартир – 70,9  м.кв.</t>
  </si>
  <si>
    <t>Остаток на 01.01.2014 года – 8289,61 (+)</t>
  </si>
  <si>
    <t>Обслуживание ВГДО</t>
  </si>
  <si>
    <t xml:space="preserve">Осмотры </t>
  </si>
  <si>
    <t>1010,74</t>
  </si>
  <si>
    <t>В управлении ООО «УК Старый Город» -   с 01.05.2012 года</t>
  </si>
  <si>
    <t>осмотр э/сетей</t>
  </si>
  <si>
    <t>в год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</si>
  <si>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</si>
  <si>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</si>
  <si>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</si>
  <si>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</si>
  <si>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</si>
  <si>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</si>
  <si>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</si>
  <si>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</si>
  <si>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</si>
  <si>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</si>
  <si>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</si>
  <si>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</si>
  <si>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</si>
  <si>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</si>
  <si>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</si>
  <si>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</si>
  <si>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</si>
  <si>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</si>
  <si>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дворника нет, покос не входит</t>
  </si>
  <si>
    <t>кгм</t>
  </si>
  <si>
    <t>Разовый вывоз КГМ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</si>
</sst>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20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14" fontId="44" fillId="0" borderId="24" xfId="0" applyNumberFormat="1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 wrapText="1"/>
    </xf>
    <xf numFmtId="0" fontId="46" fillId="33" borderId="31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4">
      <selection activeCell="F27" sqref="F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128</v>
      </c>
      <c r="B1" s="92"/>
      <c r="C1" s="92"/>
      <c r="D1" s="92"/>
      <c r="E1" s="92"/>
      <c r="F1" s="92"/>
      <c r="G1" s="72"/>
    </row>
    <row r="2" spans="1:8" ht="15.75">
      <c r="A2" s="92" t="s">
        <v>106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114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70.9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129</v>
      </c>
      <c r="C7" s="9"/>
      <c r="D7" s="13">
        <f>'2016'!F30</f>
        <v>22814.227999999996</v>
      </c>
      <c r="E7" s="9" t="s">
        <v>22</v>
      </c>
      <c r="F7" s="9"/>
    </row>
    <row r="8" spans="1:6" ht="15.75">
      <c r="A8" s="9" t="s">
        <v>130</v>
      </c>
      <c r="C8" s="12"/>
      <c r="D8" s="14">
        <f>C15</f>
        <v>-816.0599999999997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131</v>
      </c>
      <c r="D10" s="17" t="s">
        <v>0</v>
      </c>
      <c r="E10" s="17" t="s">
        <v>29</v>
      </c>
      <c r="F10" s="17" t="s">
        <v>132</v>
      </c>
      <c r="I10" s="11" t="s">
        <v>116</v>
      </c>
    </row>
    <row r="11" spans="1:9" s="20" customFormat="1" ht="30" customHeight="1">
      <c r="A11" s="4">
        <v>1</v>
      </c>
      <c r="B11" s="18" t="s">
        <v>2</v>
      </c>
      <c r="C11" s="50">
        <v>-687.7299999999996</v>
      </c>
      <c r="D11" s="48">
        <v>8252.76</v>
      </c>
      <c r="E11" s="48">
        <v>7606.74</v>
      </c>
      <c r="F11" s="48">
        <f>C11-D11+E11</f>
        <v>-1333.75</v>
      </c>
      <c r="G11" s="16" t="s">
        <v>44</v>
      </c>
      <c r="H11" s="16">
        <v>9.26</v>
      </c>
      <c r="I11" s="65">
        <f>H11*12*H19</f>
        <v>7878.408000000001</v>
      </c>
    </row>
    <row r="12" spans="1:9" s="20" customFormat="1" ht="15.75">
      <c r="A12" s="4">
        <v>2</v>
      </c>
      <c r="B12" s="18" t="s">
        <v>3</v>
      </c>
      <c r="C12" s="50">
        <v>-73.73000000000002</v>
      </c>
      <c r="D12" s="48">
        <v>884.76</v>
      </c>
      <c r="E12" s="48">
        <v>815.5</v>
      </c>
      <c r="F12" s="48">
        <f>C12-D12+E12</f>
        <v>-142.99</v>
      </c>
      <c r="G12" s="16" t="s">
        <v>45</v>
      </c>
      <c r="H12" s="16">
        <v>3.2</v>
      </c>
      <c r="I12" s="66">
        <f>H12*12*H19</f>
        <v>2722.5600000000004</v>
      </c>
    </row>
    <row r="13" spans="1:10" s="20" customFormat="1" ht="29.25" customHeight="1">
      <c r="A13" s="4">
        <v>3</v>
      </c>
      <c r="B13" s="18" t="s">
        <v>48</v>
      </c>
      <c r="C13" s="50">
        <v>-36.160000000000025</v>
      </c>
      <c r="D13" s="48">
        <v>433.92</v>
      </c>
      <c r="E13" s="48">
        <v>399.96</v>
      </c>
      <c r="F13" s="48">
        <f>C13-D13+E13</f>
        <v>-70.12000000000006</v>
      </c>
      <c r="G13" s="16" t="s">
        <v>55</v>
      </c>
      <c r="H13" s="16">
        <v>1.67</v>
      </c>
      <c r="I13" s="66">
        <f>H13*12*H19</f>
        <v>1420.836</v>
      </c>
      <c r="J13" s="100" t="s">
        <v>135</v>
      </c>
    </row>
    <row r="14" spans="1:9" s="20" customFormat="1" ht="29.25" customHeight="1">
      <c r="A14" s="4">
        <v>4</v>
      </c>
      <c r="B14" s="18" t="s">
        <v>103</v>
      </c>
      <c r="C14" s="50">
        <v>-18.439999999999998</v>
      </c>
      <c r="D14" s="48">
        <v>316.98</v>
      </c>
      <c r="E14" s="48">
        <v>237.8</v>
      </c>
      <c r="F14" s="48">
        <f>C14-D14+E14</f>
        <v>-97.62</v>
      </c>
      <c r="G14" s="19"/>
      <c r="H14" s="19">
        <v>0.57</v>
      </c>
      <c r="I14" s="20">
        <f>H14*H19*12</f>
        <v>484.95599999999996</v>
      </c>
    </row>
    <row r="15" spans="1:6" ht="19.5" customHeight="1">
      <c r="A15" s="4"/>
      <c r="B15" s="18" t="s">
        <v>4</v>
      </c>
      <c r="C15" s="49">
        <f>SUM(C11:C14)</f>
        <v>-816.0599999999997</v>
      </c>
      <c r="D15" s="49">
        <f>SUM(D11:D14)</f>
        <v>9888.42</v>
      </c>
      <c r="E15" s="49">
        <f>SUM(E11:E14)</f>
        <v>9059.999999999998</v>
      </c>
      <c r="F15" s="49">
        <f>SUM(F11:F14)</f>
        <v>-1644.48</v>
      </c>
    </row>
    <row r="16" ht="11.25" customHeight="1"/>
    <row r="17" spans="1:6" ht="15.75">
      <c r="A17" s="92" t="s">
        <v>30</v>
      </c>
      <c r="B17" s="92"/>
      <c r="C17" s="92"/>
      <c r="D17" s="92"/>
      <c r="E17" s="92"/>
      <c r="F17" s="92"/>
    </row>
    <row r="18" spans="1:8" ht="15.75">
      <c r="A18" s="72"/>
      <c r="B18" s="72"/>
      <c r="C18" s="72"/>
      <c r="D18" s="72"/>
      <c r="E18" s="72"/>
      <c r="F18" s="72"/>
      <c r="H18" s="5" t="s">
        <v>31</v>
      </c>
    </row>
    <row r="19" spans="1:8" ht="33" customHeight="1">
      <c r="A19" s="17" t="s">
        <v>43</v>
      </c>
      <c r="B19" s="93" t="s">
        <v>6</v>
      </c>
      <c r="C19" s="93"/>
      <c r="D19" s="93"/>
      <c r="E19" s="93"/>
      <c r="F19" s="21" t="s">
        <v>18</v>
      </c>
      <c r="G19" s="22"/>
      <c r="H19" s="5">
        <f>D5</f>
        <v>70.9</v>
      </c>
    </row>
    <row r="20" spans="1:10" ht="18" customHeight="1">
      <c r="A20" s="23">
        <v>1</v>
      </c>
      <c r="B20" s="94" t="s">
        <v>8</v>
      </c>
      <c r="C20" s="94"/>
      <c r="D20" s="94"/>
      <c r="E20" s="94"/>
      <c r="F20" s="1">
        <f>I12</f>
        <v>2722.5600000000004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90" t="s">
        <v>117</v>
      </c>
      <c r="C21" s="90"/>
      <c r="D21" s="90"/>
      <c r="E21" s="90"/>
      <c r="F21" s="2">
        <f>I14</f>
        <v>484.95599999999996</v>
      </c>
      <c r="G21" s="24"/>
    </row>
    <row r="22" spans="1:7" ht="18" customHeight="1">
      <c r="A22" s="25">
        <v>3</v>
      </c>
      <c r="B22" s="90" t="s">
        <v>12</v>
      </c>
      <c r="C22" s="90"/>
      <c r="D22" s="90"/>
      <c r="E22" s="90"/>
      <c r="F22" s="2">
        <f>F23+F24+F25</f>
        <v>0</v>
      </c>
      <c r="G22" s="24"/>
    </row>
    <row r="23" spans="1:7" ht="16.5" customHeight="1">
      <c r="A23" s="25" t="s">
        <v>13</v>
      </c>
      <c r="B23" s="90" t="s">
        <v>35</v>
      </c>
      <c r="C23" s="90"/>
      <c r="D23" s="90"/>
      <c r="E23" s="90"/>
      <c r="F23" s="3">
        <v>0</v>
      </c>
      <c r="G23" s="12"/>
    </row>
    <row r="24" spans="1:7" ht="16.5" customHeight="1">
      <c r="A24" s="25" t="s">
        <v>13</v>
      </c>
      <c r="B24" s="90" t="s">
        <v>36</v>
      </c>
      <c r="C24" s="90"/>
      <c r="D24" s="90"/>
      <c r="E24" s="90"/>
      <c r="F24" s="3">
        <v>0</v>
      </c>
      <c r="G24" s="12"/>
    </row>
    <row r="25" spans="1:7" ht="16.5" customHeight="1">
      <c r="A25" s="25" t="s">
        <v>13</v>
      </c>
      <c r="B25" s="90" t="s">
        <v>37</v>
      </c>
      <c r="C25" s="90"/>
      <c r="D25" s="90"/>
      <c r="E25" s="90"/>
      <c r="F25" s="3">
        <v>0</v>
      </c>
      <c r="G25" s="12"/>
    </row>
    <row r="26" spans="1:7" ht="17.25" customHeight="1">
      <c r="A26" s="25">
        <v>4</v>
      </c>
      <c r="B26" s="91" t="s">
        <v>54</v>
      </c>
      <c r="C26" s="91"/>
      <c r="D26" s="91"/>
      <c r="E26" s="91"/>
      <c r="F26" s="3">
        <f>D13+D12</f>
        <v>1318.68</v>
      </c>
      <c r="G26" s="12"/>
    </row>
    <row r="27" spans="1:7" ht="17.25" customHeight="1">
      <c r="A27" s="25">
        <v>5</v>
      </c>
      <c r="B27" s="91" t="s">
        <v>103</v>
      </c>
      <c r="C27" s="91"/>
      <c r="D27" s="91"/>
      <c r="E27" s="91"/>
      <c r="F27" s="3">
        <f>D14</f>
        <v>316.98</v>
      </c>
      <c r="G27" s="12"/>
    </row>
    <row r="28" spans="1:7" s="28" customFormat="1" ht="21" customHeight="1">
      <c r="A28" s="26"/>
      <c r="B28" s="78" t="s">
        <v>14</v>
      </c>
      <c r="C28" s="78"/>
      <c r="D28" s="78"/>
      <c r="E28" s="78"/>
      <c r="F28" s="27">
        <f>F20+F21+F22+F27+F26</f>
        <v>4843.176</v>
      </c>
      <c r="G28" s="9"/>
    </row>
    <row r="30" spans="1:6" ht="18" customHeight="1">
      <c r="A30" s="73" t="s">
        <v>133</v>
      </c>
      <c r="B30" s="73"/>
      <c r="C30" s="73"/>
      <c r="D30" s="73"/>
      <c r="E30" s="73"/>
      <c r="F30" s="3">
        <f>D7+D15-F28</f>
        <v>27859.471999999994</v>
      </c>
    </row>
    <row r="31" spans="1:6" ht="20.25" customHeight="1">
      <c r="A31" s="79" t="s">
        <v>134</v>
      </c>
      <c r="B31" s="79"/>
      <c r="C31" s="79"/>
      <c r="D31" s="79"/>
      <c r="E31" s="79"/>
      <c r="F31" s="3">
        <f>F15</f>
        <v>-1644.48</v>
      </c>
    </row>
    <row r="32" spans="1:6" ht="18" customHeight="1">
      <c r="A32" s="80" t="s">
        <v>119</v>
      </c>
      <c r="B32" s="80"/>
      <c r="C32" s="80"/>
      <c r="D32" s="80"/>
      <c r="E32" s="80"/>
      <c r="F32" s="3">
        <f>F30+F31</f>
        <v>26214.991999999995</v>
      </c>
    </row>
    <row r="33" ht="11.25" customHeight="1"/>
    <row r="35" spans="1:6" ht="15.75">
      <c r="A35" s="29" t="s">
        <v>26</v>
      </c>
      <c r="B35" s="29" t="s">
        <v>17</v>
      </c>
      <c r="C35" s="81" t="s">
        <v>38</v>
      </c>
      <c r="D35" s="82"/>
      <c r="E35" s="83"/>
      <c r="F35" s="29" t="s">
        <v>39</v>
      </c>
    </row>
    <row r="36" spans="1:6" ht="15.75">
      <c r="A36" s="74"/>
      <c r="B36" s="101">
        <v>43039</v>
      </c>
      <c r="C36" s="102" t="s">
        <v>137</v>
      </c>
      <c r="D36" s="103"/>
      <c r="E36" s="104"/>
      <c r="F36" s="105">
        <v>1600</v>
      </c>
    </row>
    <row r="37" spans="1:6" ht="15.75">
      <c r="A37" s="4"/>
      <c r="B37" s="6"/>
      <c r="C37" s="87"/>
      <c r="D37" s="88"/>
      <c r="E37" s="89"/>
      <c r="F37" s="7"/>
    </row>
    <row r="38" spans="1:6" s="28" customFormat="1" ht="15.75">
      <c r="A38" s="77" t="s">
        <v>40</v>
      </c>
      <c r="B38" s="77"/>
      <c r="C38" s="77"/>
      <c r="D38" s="77"/>
      <c r="E38" s="77"/>
      <c r="F38" s="30">
        <f>SUM(F36:F37)</f>
        <v>1600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38:E38"/>
    <mergeCell ref="B28:E28"/>
    <mergeCell ref="A31:E31"/>
    <mergeCell ref="A32:E32"/>
    <mergeCell ref="C35:E35"/>
    <mergeCell ref="C36:E36"/>
    <mergeCell ref="C37:E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1">
      <selection activeCell="J13" sqref="J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121</v>
      </c>
      <c r="B1" s="92"/>
      <c r="C1" s="92"/>
      <c r="D1" s="92"/>
      <c r="E1" s="92"/>
      <c r="F1" s="92"/>
      <c r="G1" s="71"/>
    </row>
    <row r="2" spans="1:8" ht="15.75">
      <c r="A2" s="92" t="s">
        <v>106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114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70.9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122</v>
      </c>
      <c r="C7" s="9"/>
      <c r="D7" s="13">
        <f>'2015'!F30</f>
        <v>17768.983999999997</v>
      </c>
      <c r="E7" s="9" t="s">
        <v>22</v>
      </c>
      <c r="F7" s="9"/>
    </row>
    <row r="8" spans="1:6" ht="15.75">
      <c r="A8" s="9" t="s">
        <v>123</v>
      </c>
      <c r="C8" s="12"/>
      <c r="D8" s="14">
        <v>-1199.3399999999997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124</v>
      </c>
      <c r="D10" s="17" t="s">
        <v>0</v>
      </c>
      <c r="E10" s="17" t="s">
        <v>29</v>
      </c>
      <c r="F10" s="17" t="s">
        <v>125</v>
      </c>
      <c r="I10" s="11" t="s">
        <v>116</v>
      </c>
    </row>
    <row r="11" spans="1:9" s="20" customFormat="1" ht="30" customHeight="1">
      <c r="A11" s="4">
        <v>1</v>
      </c>
      <c r="B11" s="18" t="s">
        <v>2</v>
      </c>
      <c r="C11" s="50">
        <v>-1010.7399999999998</v>
      </c>
      <c r="D11" s="48">
        <v>8252.76</v>
      </c>
      <c r="E11" s="48">
        <v>8575.77</v>
      </c>
      <c r="F11" s="48">
        <f>C11-D11+E11</f>
        <v>-687.7299999999996</v>
      </c>
      <c r="G11" s="16" t="s">
        <v>44</v>
      </c>
      <c r="H11" s="16">
        <v>9.26</v>
      </c>
      <c r="I11" s="65">
        <f>H11*12*H19</f>
        <v>7878.408000000001</v>
      </c>
    </row>
    <row r="12" spans="1:9" s="20" customFormat="1" ht="15.75">
      <c r="A12" s="4">
        <v>2</v>
      </c>
      <c r="B12" s="18" t="s">
        <v>3</v>
      </c>
      <c r="C12" s="50">
        <v>-108.36000000000001</v>
      </c>
      <c r="D12" s="48">
        <v>884.76</v>
      </c>
      <c r="E12" s="48">
        <v>919.39</v>
      </c>
      <c r="F12" s="48">
        <f>C12-D12+E12</f>
        <v>-73.73000000000002</v>
      </c>
      <c r="G12" s="16" t="s">
        <v>45</v>
      </c>
      <c r="H12" s="16">
        <v>3.2</v>
      </c>
      <c r="I12" s="66">
        <f>H12*12*H19</f>
        <v>2722.5600000000004</v>
      </c>
    </row>
    <row r="13" spans="1:10" s="20" customFormat="1" ht="29.25" customHeight="1">
      <c r="A13" s="4">
        <v>3</v>
      </c>
      <c r="B13" s="18" t="s">
        <v>48</v>
      </c>
      <c r="C13" s="50">
        <v>-53.139999999999986</v>
      </c>
      <c r="D13" s="48">
        <v>433.92</v>
      </c>
      <c r="E13" s="48">
        <v>450.9</v>
      </c>
      <c r="F13" s="48">
        <f>C13-D13+E13</f>
        <v>-36.160000000000025</v>
      </c>
      <c r="G13" s="16" t="s">
        <v>55</v>
      </c>
      <c r="H13" s="16">
        <v>1.67</v>
      </c>
      <c r="I13" s="66">
        <f>H13*12*H19</f>
        <v>1420.836</v>
      </c>
      <c r="J13" s="100" t="s">
        <v>135</v>
      </c>
    </row>
    <row r="14" spans="1:9" s="20" customFormat="1" ht="29.25" customHeight="1">
      <c r="A14" s="4">
        <v>4</v>
      </c>
      <c r="B14" s="18" t="s">
        <v>103</v>
      </c>
      <c r="C14" s="50">
        <v>-27.099999999999994</v>
      </c>
      <c r="D14" s="48">
        <v>221.28</v>
      </c>
      <c r="E14" s="48">
        <v>229.94</v>
      </c>
      <c r="F14" s="48">
        <f>C14-D14+E14</f>
        <v>-18.439999999999998</v>
      </c>
      <c r="G14" s="19" t="s">
        <v>136</v>
      </c>
      <c r="H14" s="19">
        <v>0.57</v>
      </c>
      <c r="I14" s="20">
        <f>H14*H19*12</f>
        <v>484.95599999999996</v>
      </c>
    </row>
    <row r="15" spans="1:6" ht="19.5" customHeight="1">
      <c r="A15" s="4"/>
      <c r="B15" s="18" t="s">
        <v>4</v>
      </c>
      <c r="C15" s="49">
        <f>SUM(C11:C14)</f>
        <v>-1199.3399999999997</v>
      </c>
      <c r="D15" s="49">
        <f>SUM(D11:D14)</f>
        <v>9792.720000000001</v>
      </c>
      <c r="E15" s="49">
        <f>SUM(E11:E14)</f>
        <v>10176</v>
      </c>
      <c r="F15" s="49">
        <f>SUM(F11:F14)</f>
        <v>-816.0599999999997</v>
      </c>
    </row>
    <row r="16" ht="11.25" customHeight="1"/>
    <row r="17" spans="1:6" ht="15.75">
      <c r="A17" s="92" t="s">
        <v>30</v>
      </c>
      <c r="B17" s="92"/>
      <c r="C17" s="92"/>
      <c r="D17" s="92"/>
      <c r="E17" s="92"/>
      <c r="F17" s="92"/>
    </row>
    <row r="18" spans="1:8" ht="15.75">
      <c r="A18" s="71"/>
      <c r="B18" s="71"/>
      <c r="C18" s="71"/>
      <c r="D18" s="71"/>
      <c r="E18" s="71"/>
      <c r="F18" s="71"/>
      <c r="H18" s="5" t="s">
        <v>31</v>
      </c>
    </row>
    <row r="19" spans="1:8" ht="33" customHeight="1">
      <c r="A19" s="17" t="s">
        <v>43</v>
      </c>
      <c r="B19" s="93" t="s">
        <v>6</v>
      </c>
      <c r="C19" s="93"/>
      <c r="D19" s="93"/>
      <c r="E19" s="93"/>
      <c r="F19" s="21" t="s">
        <v>18</v>
      </c>
      <c r="G19" s="22"/>
      <c r="H19" s="5">
        <f>D5</f>
        <v>70.9</v>
      </c>
    </row>
    <row r="20" spans="1:10" ht="18" customHeight="1">
      <c r="A20" s="23">
        <v>1</v>
      </c>
      <c r="B20" s="94" t="s">
        <v>8</v>
      </c>
      <c r="C20" s="94"/>
      <c r="D20" s="94"/>
      <c r="E20" s="94"/>
      <c r="F20" s="1">
        <f>I12</f>
        <v>2722.5600000000004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90" t="s">
        <v>117</v>
      </c>
      <c r="C21" s="90"/>
      <c r="D21" s="90"/>
      <c r="E21" s="90"/>
      <c r="F21" s="2">
        <f>I14</f>
        <v>484.95599999999996</v>
      </c>
      <c r="G21" s="24"/>
    </row>
    <row r="22" spans="1:7" ht="18" customHeight="1">
      <c r="A22" s="25">
        <v>3</v>
      </c>
      <c r="B22" s="90" t="s">
        <v>12</v>
      </c>
      <c r="C22" s="90"/>
      <c r="D22" s="90"/>
      <c r="E22" s="90"/>
      <c r="F22" s="2">
        <f>F23+F24+F25</f>
        <v>0</v>
      </c>
      <c r="G22" s="24"/>
    </row>
    <row r="23" spans="1:7" ht="16.5" customHeight="1">
      <c r="A23" s="25" t="s">
        <v>13</v>
      </c>
      <c r="B23" s="90" t="s">
        <v>35</v>
      </c>
      <c r="C23" s="90"/>
      <c r="D23" s="90"/>
      <c r="E23" s="90"/>
      <c r="F23" s="3">
        <v>0</v>
      </c>
      <c r="G23" s="12"/>
    </row>
    <row r="24" spans="1:7" ht="16.5" customHeight="1">
      <c r="A24" s="25" t="s">
        <v>13</v>
      </c>
      <c r="B24" s="90" t="s">
        <v>36</v>
      </c>
      <c r="C24" s="90"/>
      <c r="D24" s="90"/>
      <c r="E24" s="90"/>
      <c r="F24" s="3">
        <f>F36</f>
        <v>0</v>
      </c>
      <c r="G24" s="12"/>
    </row>
    <row r="25" spans="1:7" ht="16.5" customHeight="1">
      <c r="A25" s="25" t="s">
        <v>13</v>
      </c>
      <c r="B25" s="90" t="s">
        <v>37</v>
      </c>
      <c r="C25" s="90"/>
      <c r="D25" s="90"/>
      <c r="E25" s="90"/>
      <c r="F25" s="3">
        <v>0</v>
      </c>
      <c r="G25" s="12"/>
    </row>
    <row r="26" spans="1:7" ht="17.25" customHeight="1">
      <c r="A26" s="25">
        <v>4</v>
      </c>
      <c r="B26" s="91" t="s">
        <v>54</v>
      </c>
      <c r="C26" s="91"/>
      <c r="D26" s="91"/>
      <c r="E26" s="91"/>
      <c r="F26" s="3">
        <f>D13+D12</f>
        <v>1318.68</v>
      </c>
      <c r="G26" s="12"/>
    </row>
    <row r="27" spans="1:7" ht="17.25" customHeight="1">
      <c r="A27" s="25">
        <v>5</v>
      </c>
      <c r="B27" s="91" t="s">
        <v>103</v>
      </c>
      <c r="C27" s="91"/>
      <c r="D27" s="91"/>
      <c r="E27" s="91"/>
      <c r="F27" s="3">
        <f>D14</f>
        <v>221.28</v>
      </c>
      <c r="G27" s="12"/>
    </row>
    <row r="28" spans="1:7" s="28" customFormat="1" ht="21" customHeight="1">
      <c r="A28" s="26"/>
      <c r="B28" s="78" t="s">
        <v>14</v>
      </c>
      <c r="C28" s="78"/>
      <c r="D28" s="78"/>
      <c r="E28" s="78"/>
      <c r="F28" s="27">
        <f>F20+F21+F22+F27+F26</f>
        <v>4747.476000000001</v>
      </c>
      <c r="G28" s="9"/>
    </row>
    <row r="30" spans="1:6" ht="18" customHeight="1">
      <c r="A30" s="70" t="s">
        <v>126</v>
      </c>
      <c r="B30" s="70"/>
      <c r="C30" s="70"/>
      <c r="D30" s="70"/>
      <c r="E30" s="70"/>
      <c r="F30" s="3">
        <f>D7+D15-F28</f>
        <v>22814.227999999996</v>
      </c>
    </row>
    <row r="31" spans="1:6" ht="20.25" customHeight="1">
      <c r="A31" s="79" t="s">
        <v>127</v>
      </c>
      <c r="B31" s="79"/>
      <c r="C31" s="79"/>
      <c r="D31" s="79"/>
      <c r="E31" s="79"/>
      <c r="F31" s="3">
        <f>F15</f>
        <v>-816.0599999999997</v>
      </c>
    </row>
    <row r="32" spans="1:6" ht="18" customHeight="1">
      <c r="A32" s="80" t="s">
        <v>119</v>
      </c>
      <c r="B32" s="80"/>
      <c r="C32" s="80"/>
      <c r="D32" s="80"/>
      <c r="E32" s="80"/>
      <c r="F32" s="3">
        <f>F30+F31</f>
        <v>21998.167999999994</v>
      </c>
    </row>
    <row r="33" ht="11.25" customHeight="1"/>
    <row r="35" spans="1:6" ht="15.75">
      <c r="A35" s="29" t="s">
        <v>26</v>
      </c>
      <c r="B35" s="29" t="s">
        <v>17</v>
      </c>
      <c r="C35" s="81" t="s">
        <v>38</v>
      </c>
      <c r="D35" s="82"/>
      <c r="E35" s="83"/>
      <c r="F35" s="29" t="s">
        <v>39</v>
      </c>
    </row>
    <row r="36" spans="1:6" ht="15.75">
      <c r="A36" s="74"/>
      <c r="B36" s="75"/>
      <c r="C36" s="84"/>
      <c r="D36" s="85"/>
      <c r="E36" s="86"/>
      <c r="F36" s="76"/>
    </row>
    <row r="37" spans="1:6" ht="15.75">
      <c r="A37" s="4"/>
      <c r="B37" s="6"/>
      <c r="C37" s="87"/>
      <c r="D37" s="88"/>
      <c r="E37" s="89"/>
      <c r="F37" s="7"/>
    </row>
    <row r="38" spans="1:6" s="28" customFormat="1" ht="15.75">
      <c r="A38" s="77" t="s">
        <v>40</v>
      </c>
      <c r="B38" s="77"/>
      <c r="C38" s="77"/>
      <c r="D38" s="77"/>
      <c r="E38" s="77"/>
      <c r="F38" s="30">
        <f>SUM(F36:F37)</f>
        <v>0</v>
      </c>
    </row>
  </sheetData>
  <sheetProtection/>
  <mergeCells count="19">
    <mergeCell ref="A38:E38"/>
    <mergeCell ref="B28:E28"/>
    <mergeCell ref="A31:E31"/>
    <mergeCell ref="A32:E32"/>
    <mergeCell ref="C35:E35"/>
    <mergeCell ref="C36:E36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27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41</v>
      </c>
      <c r="B1" s="92"/>
      <c r="C1" s="92"/>
      <c r="D1" s="92"/>
      <c r="E1" s="92"/>
      <c r="F1" s="92"/>
      <c r="G1" s="68"/>
    </row>
    <row r="2" spans="1:8" ht="15.75">
      <c r="A2" s="92" t="s">
        <v>106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114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70.9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C15</f>
        <v>-1199.34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116</v>
      </c>
    </row>
    <row r="11" spans="1:9" s="20" customFormat="1" ht="30" customHeight="1">
      <c r="A11" s="4">
        <v>1</v>
      </c>
      <c r="B11" s="18" t="s">
        <v>2</v>
      </c>
      <c r="C11" s="50">
        <v>-1010.74</v>
      </c>
      <c r="D11" s="48">
        <v>8252.76</v>
      </c>
      <c r="E11" s="48">
        <v>8252.76</v>
      </c>
      <c r="F11" s="48">
        <f>C11-D11+E11</f>
        <v>-1010.7399999999998</v>
      </c>
      <c r="G11" s="16" t="s">
        <v>44</v>
      </c>
      <c r="H11" s="16">
        <v>9.26</v>
      </c>
      <c r="I11" s="65">
        <f>H11*12*H19</f>
        <v>7878.408000000001</v>
      </c>
    </row>
    <row r="12" spans="1:9" s="20" customFormat="1" ht="15.75">
      <c r="A12" s="4">
        <v>2</v>
      </c>
      <c r="B12" s="18" t="s">
        <v>3</v>
      </c>
      <c r="C12" s="50">
        <v>-108.36</v>
      </c>
      <c r="D12" s="48">
        <v>884.76</v>
      </c>
      <c r="E12" s="48">
        <v>884.76</v>
      </c>
      <c r="F12" s="48">
        <f>C12-D12+E12</f>
        <v>-108.36000000000001</v>
      </c>
      <c r="G12" s="16" t="s">
        <v>45</v>
      </c>
      <c r="H12" s="16">
        <v>3.2</v>
      </c>
      <c r="I12" s="66">
        <f>H12*12*H19</f>
        <v>2722.5600000000004</v>
      </c>
    </row>
    <row r="13" spans="1:9" s="20" customFormat="1" ht="29.25" customHeight="1">
      <c r="A13" s="4">
        <v>3</v>
      </c>
      <c r="B13" s="18" t="s">
        <v>48</v>
      </c>
      <c r="C13" s="50">
        <v>-53.14</v>
      </c>
      <c r="D13" s="48">
        <v>433.92</v>
      </c>
      <c r="E13" s="48">
        <v>433.92</v>
      </c>
      <c r="F13" s="48">
        <f>C13-D13+E13</f>
        <v>-53.139999999999986</v>
      </c>
      <c r="G13" s="16" t="s">
        <v>55</v>
      </c>
      <c r="H13" s="16">
        <f>1.67+0.57</f>
        <v>2.2399999999999998</v>
      </c>
      <c r="I13" s="66">
        <f>H13*12*H19</f>
        <v>1905.792</v>
      </c>
    </row>
    <row r="14" spans="1:8" s="20" customFormat="1" ht="29.25" customHeight="1">
      <c r="A14" s="4">
        <v>4</v>
      </c>
      <c r="B14" s="18" t="s">
        <v>103</v>
      </c>
      <c r="C14" s="50">
        <v>-27.1</v>
      </c>
      <c r="D14" s="48">
        <v>221.28</v>
      </c>
      <c r="E14" s="48">
        <v>221.28</v>
      </c>
      <c r="F14" s="48">
        <f>C14-D14+E14</f>
        <v>-27.099999999999994</v>
      </c>
      <c r="G14" s="19"/>
      <c r="H14" s="19"/>
    </row>
    <row r="15" spans="1:6" ht="19.5" customHeight="1">
      <c r="A15" s="4"/>
      <c r="B15" s="18" t="s">
        <v>4</v>
      </c>
      <c r="C15" s="49">
        <f>SUM(C11:C14)</f>
        <v>-1199.34</v>
      </c>
      <c r="D15" s="49">
        <f>SUM(D11:D14)</f>
        <v>9792.720000000001</v>
      </c>
      <c r="E15" s="49">
        <f>SUM(E11:E14)</f>
        <v>9792.720000000001</v>
      </c>
      <c r="F15" s="49">
        <f>SUM(F11:F14)</f>
        <v>-1199.3399999999997</v>
      </c>
    </row>
    <row r="16" ht="11.25" customHeight="1"/>
    <row r="17" spans="1:6" ht="15.75">
      <c r="A17" s="92" t="s">
        <v>30</v>
      </c>
      <c r="B17" s="92"/>
      <c r="C17" s="92"/>
      <c r="D17" s="92"/>
      <c r="E17" s="92"/>
      <c r="F17" s="92"/>
    </row>
    <row r="18" spans="1:8" ht="15.75">
      <c r="A18" s="68"/>
      <c r="B18" s="68"/>
      <c r="C18" s="68"/>
      <c r="D18" s="68"/>
      <c r="E18" s="68"/>
      <c r="F18" s="68"/>
      <c r="H18" s="5" t="s">
        <v>31</v>
      </c>
    </row>
    <row r="19" spans="1:8" ht="33" customHeight="1">
      <c r="A19" s="17" t="s">
        <v>43</v>
      </c>
      <c r="B19" s="93" t="s">
        <v>6</v>
      </c>
      <c r="C19" s="93"/>
      <c r="D19" s="93"/>
      <c r="E19" s="93"/>
      <c r="F19" s="21" t="s">
        <v>18</v>
      </c>
      <c r="G19" s="22"/>
      <c r="H19" s="5">
        <f>D5</f>
        <v>70.9</v>
      </c>
    </row>
    <row r="20" spans="1:10" ht="18" customHeight="1">
      <c r="A20" s="23">
        <v>1</v>
      </c>
      <c r="B20" s="94" t="s">
        <v>8</v>
      </c>
      <c r="C20" s="94"/>
      <c r="D20" s="94"/>
      <c r="E20" s="94"/>
      <c r="F20" s="1">
        <f>I12</f>
        <v>2722.5600000000004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90" t="s">
        <v>117</v>
      </c>
      <c r="C21" s="90"/>
      <c r="D21" s="90"/>
      <c r="E21" s="90"/>
      <c r="F21" s="2">
        <f>I13</f>
        <v>1905.792</v>
      </c>
      <c r="G21" s="24"/>
    </row>
    <row r="22" spans="1:7" ht="18" customHeight="1">
      <c r="A22" s="25">
        <v>3</v>
      </c>
      <c r="B22" s="90" t="s">
        <v>12</v>
      </c>
      <c r="C22" s="90"/>
      <c r="D22" s="90"/>
      <c r="E22" s="90"/>
      <c r="F22" s="2">
        <f>F23+F24+F25</f>
        <v>492</v>
      </c>
      <c r="G22" s="24"/>
    </row>
    <row r="23" spans="1:7" ht="16.5" customHeight="1">
      <c r="A23" s="25" t="s">
        <v>13</v>
      </c>
      <c r="B23" s="90" t="s">
        <v>35</v>
      </c>
      <c r="C23" s="90"/>
      <c r="D23" s="90"/>
      <c r="E23" s="90"/>
      <c r="F23" s="3">
        <v>0</v>
      </c>
      <c r="G23" s="12"/>
    </row>
    <row r="24" spans="1:7" ht="16.5" customHeight="1">
      <c r="A24" s="25" t="s">
        <v>13</v>
      </c>
      <c r="B24" s="90" t="s">
        <v>36</v>
      </c>
      <c r="C24" s="90"/>
      <c r="D24" s="90"/>
      <c r="E24" s="90"/>
      <c r="F24" s="3">
        <f>F36</f>
        <v>492</v>
      </c>
      <c r="G24" s="12"/>
    </row>
    <row r="25" spans="1:7" ht="16.5" customHeight="1">
      <c r="A25" s="25" t="s">
        <v>13</v>
      </c>
      <c r="B25" s="90" t="s">
        <v>37</v>
      </c>
      <c r="C25" s="90"/>
      <c r="D25" s="90"/>
      <c r="E25" s="90"/>
      <c r="F25" s="3">
        <v>0</v>
      </c>
      <c r="G25" s="12"/>
    </row>
    <row r="26" spans="1:7" ht="17.25" customHeight="1">
      <c r="A26" s="25">
        <v>4</v>
      </c>
      <c r="B26" s="91" t="s">
        <v>54</v>
      </c>
      <c r="C26" s="91"/>
      <c r="D26" s="91"/>
      <c r="E26" s="91"/>
      <c r="F26" s="3">
        <f>D13+D12</f>
        <v>1318.68</v>
      </c>
      <c r="G26" s="12"/>
    </row>
    <row r="27" spans="1:7" ht="17.25" customHeight="1">
      <c r="A27" s="25">
        <v>5</v>
      </c>
      <c r="B27" s="91" t="s">
        <v>103</v>
      </c>
      <c r="C27" s="91"/>
      <c r="D27" s="91"/>
      <c r="E27" s="91"/>
      <c r="F27" s="3">
        <f>D14</f>
        <v>221.28</v>
      </c>
      <c r="G27" s="12"/>
    </row>
    <row r="28" spans="1:7" s="28" customFormat="1" ht="21" customHeight="1">
      <c r="A28" s="26"/>
      <c r="B28" s="78" t="s">
        <v>14</v>
      </c>
      <c r="C28" s="78"/>
      <c r="D28" s="78"/>
      <c r="E28" s="78"/>
      <c r="F28" s="27">
        <f>F20+F21+F22+F27+F26</f>
        <v>6660.312000000001</v>
      </c>
      <c r="G28" s="9"/>
    </row>
    <row r="30" spans="1:6" ht="18" customHeight="1">
      <c r="A30" s="69" t="s">
        <v>120</v>
      </c>
      <c r="B30" s="69"/>
      <c r="C30" s="69"/>
      <c r="D30" s="69"/>
      <c r="E30" s="69"/>
      <c r="F30" s="3">
        <f>D7+D15-F28</f>
        <v>3132.4080000000004</v>
      </c>
    </row>
    <row r="31" spans="1:6" ht="20.25" customHeight="1">
      <c r="A31" s="79" t="s">
        <v>118</v>
      </c>
      <c r="B31" s="79"/>
      <c r="C31" s="79"/>
      <c r="D31" s="79"/>
      <c r="E31" s="79"/>
      <c r="F31" s="3">
        <f>F15</f>
        <v>-1199.3399999999997</v>
      </c>
    </row>
    <row r="32" spans="1:6" ht="18" customHeight="1">
      <c r="A32" s="80" t="s">
        <v>119</v>
      </c>
      <c r="B32" s="80"/>
      <c r="C32" s="80"/>
      <c r="D32" s="80"/>
      <c r="E32" s="80"/>
      <c r="F32" s="3">
        <f>F30+F31</f>
        <v>1933.0680000000007</v>
      </c>
    </row>
    <row r="33" ht="11.25" customHeight="1"/>
    <row r="35" spans="1:6" ht="15.75">
      <c r="A35" s="29" t="s">
        <v>26</v>
      </c>
      <c r="B35" s="29" t="s">
        <v>17</v>
      </c>
      <c r="C35" s="81" t="s">
        <v>38</v>
      </c>
      <c r="D35" s="82"/>
      <c r="E35" s="83"/>
      <c r="F35" s="29" t="s">
        <v>39</v>
      </c>
    </row>
    <row r="36" spans="1:6" s="64" customFormat="1" ht="15.75">
      <c r="A36" s="61"/>
      <c r="B36" s="62">
        <v>42300</v>
      </c>
      <c r="C36" s="95" t="s">
        <v>115</v>
      </c>
      <c r="D36" s="96"/>
      <c r="E36" s="97"/>
      <c r="F36" s="63">
        <v>492</v>
      </c>
    </row>
    <row r="37" spans="1:6" ht="15.75">
      <c r="A37" s="4"/>
      <c r="B37" s="6"/>
      <c r="C37" s="87"/>
      <c r="D37" s="88"/>
      <c r="E37" s="89"/>
      <c r="F37" s="7"/>
    </row>
    <row r="38" spans="1:6" s="28" customFormat="1" ht="15.75">
      <c r="A38" s="77" t="s">
        <v>40</v>
      </c>
      <c r="B38" s="77"/>
      <c r="C38" s="77"/>
      <c r="D38" s="77"/>
      <c r="E38" s="77"/>
      <c r="F38" s="30">
        <f>SUM(F36:F37)</f>
        <v>492</v>
      </c>
    </row>
  </sheetData>
  <sheetProtection selectLockedCells="1" selectUnlockedCells="1"/>
  <mergeCells count="19">
    <mergeCell ref="A38:E38"/>
    <mergeCell ref="B28:E28"/>
    <mergeCell ref="A31:E31"/>
    <mergeCell ref="A32:E32"/>
    <mergeCell ref="C35:E35"/>
    <mergeCell ref="C36:E36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21">
      <selection activeCell="J13" sqref="J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2" t="s">
        <v>41</v>
      </c>
      <c r="B1" s="92"/>
      <c r="C1" s="92"/>
      <c r="D1" s="92"/>
      <c r="E1" s="92"/>
      <c r="F1" s="92"/>
      <c r="G1" s="8"/>
    </row>
    <row r="2" spans="1:8" ht="15.75">
      <c r="A2" s="92" t="s">
        <v>106</v>
      </c>
      <c r="B2" s="92"/>
      <c r="C2" s="92"/>
      <c r="D2" s="92"/>
      <c r="E2" s="92"/>
      <c r="F2" s="92"/>
      <c r="G2" s="9"/>
      <c r="H2" s="10"/>
    </row>
    <row r="3" ht="9" customHeight="1"/>
    <row r="4" spans="1:6" ht="15.75" hidden="1" outlineLevel="1">
      <c r="A4" s="12" t="s">
        <v>114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70.9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'2014'!B25</f>
        <v>13215.74</v>
      </c>
      <c r="E7" s="9" t="s">
        <v>22</v>
      </c>
      <c r="F7" s="9"/>
    </row>
    <row r="8" spans="1:6" ht="15.75">
      <c r="A8" s="9" t="s">
        <v>23</v>
      </c>
      <c r="C8" s="12"/>
      <c r="D8" s="14">
        <f>C15</f>
        <v>-1199.34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9" s="11" customFormat="1" ht="33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  <c r="I10" s="11" t="s">
        <v>116</v>
      </c>
    </row>
    <row r="11" spans="1:9" s="20" customFormat="1" ht="30" customHeight="1">
      <c r="A11" s="4">
        <v>1</v>
      </c>
      <c r="B11" s="18" t="s">
        <v>2</v>
      </c>
      <c r="C11" s="50">
        <v>-1010.74</v>
      </c>
      <c r="D11" s="48">
        <v>8252.76</v>
      </c>
      <c r="E11" s="48">
        <v>8252.76</v>
      </c>
      <c r="F11" s="48">
        <f>C11-D11+E11</f>
        <v>-1010.7399999999998</v>
      </c>
      <c r="G11" s="16" t="s">
        <v>44</v>
      </c>
      <c r="H11" s="16">
        <v>9.26</v>
      </c>
      <c r="I11" s="65">
        <f>H11*12*H19</f>
        <v>7878.408000000001</v>
      </c>
    </row>
    <row r="12" spans="1:9" s="20" customFormat="1" ht="15.75">
      <c r="A12" s="4">
        <v>2</v>
      </c>
      <c r="B12" s="18" t="s">
        <v>3</v>
      </c>
      <c r="C12" s="50">
        <v>-108.36</v>
      </c>
      <c r="D12" s="48">
        <v>884.76</v>
      </c>
      <c r="E12" s="48">
        <v>884.76</v>
      </c>
      <c r="F12" s="48">
        <f>C12-D12+E12</f>
        <v>-108.36000000000001</v>
      </c>
      <c r="G12" s="16" t="s">
        <v>45</v>
      </c>
      <c r="H12" s="16">
        <v>3.2</v>
      </c>
      <c r="I12" s="66">
        <f>H12*12*H19</f>
        <v>2722.5600000000004</v>
      </c>
    </row>
    <row r="13" spans="1:10" s="20" customFormat="1" ht="29.25" customHeight="1">
      <c r="A13" s="4">
        <v>3</v>
      </c>
      <c r="B13" s="18" t="s">
        <v>48</v>
      </c>
      <c r="C13" s="50">
        <v>-53.14</v>
      </c>
      <c r="D13" s="48">
        <v>433.92</v>
      </c>
      <c r="E13" s="48">
        <v>433.92</v>
      </c>
      <c r="F13" s="48">
        <f>C13-D13+E13</f>
        <v>-53.139999999999986</v>
      </c>
      <c r="G13" s="16" t="s">
        <v>55</v>
      </c>
      <c r="H13" s="16">
        <v>1.67</v>
      </c>
      <c r="I13" s="66">
        <f>H13*12*H19</f>
        <v>1420.836</v>
      </c>
      <c r="J13" s="100" t="s">
        <v>135</v>
      </c>
    </row>
    <row r="14" spans="1:9" s="20" customFormat="1" ht="29.25" customHeight="1">
      <c r="A14" s="4">
        <v>4</v>
      </c>
      <c r="B14" s="18" t="s">
        <v>103</v>
      </c>
      <c r="C14" s="50">
        <v>-27.1</v>
      </c>
      <c r="D14" s="48">
        <v>221.28</v>
      </c>
      <c r="E14" s="48">
        <v>221.28</v>
      </c>
      <c r="F14" s="48">
        <f>C14-D14+E14</f>
        <v>-27.099999999999994</v>
      </c>
      <c r="G14" s="19" t="s">
        <v>136</v>
      </c>
      <c r="H14" s="19">
        <v>0.57</v>
      </c>
      <c r="I14" s="20">
        <f>H14*H19*12</f>
        <v>484.95599999999996</v>
      </c>
    </row>
    <row r="15" spans="1:6" ht="19.5" customHeight="1">
      <c r="A15" s="4"/>
      <c r="B15" s="18" t="s">
        <v>4</v>
      </c>
      <c r="C15" s="49">
        <f>SUM(C11:C14)</f>
        <v>-1199.34</v>
      </c>
      <c r="D15" s="49">
        <f>SUM(D11:D14)</f>
        <v>9792.720000000001</v>
      </c>
      <c r="E15" s="49">
        <f>SUM(E11:E14)</f>
        <v>9792.720000000001</v>
      </c>
      <c r="F15" s="49">
        <f>SUM(F11:F14)</f>
        <v>-1199.3399999999997</v>
      </c>
    </row>
    <row r="16" ht="11.25" customHeight="1"/>
    <row r="17" spans="1:6" ht="15.75">
      <c r="A17" s="92" t="s">
        <v>30</v>
      </c>
      <c r="B17" s="92"/>
      <c r="C17" s="92"/>
      <c r="D17" s="92"/>
      <c r="E17" s="92"/>
      <c r="F17" s="92"/>
    </row>
    <row r="18" spans="1:8" ht="15.75">
      <c r="A18" s="31"/>
      <c r="B18" s="8"/>
      <c r="C18" s="8"/>
      <c r="D18" s="8"/>
      <c r="E18" s="8"/>
      <c r="F18" s="8"/>
      <c r="H18" s="5" t="s">
        <v>31</v>
      </c>
    </row>
    <row r="19" spans="1:8" ht="33" customHeight="1">
      <c r="A19" s="17" t="s">
        <v>43</v>
      </c>
      <c r="B19" s="93" t="s">
        <v>6</v>
      </c>
      <c r="C19" s="93"/>
      <c r="D19" s="93"/>
      <c r="E19" s="93"/>
      <c r="F19" s="21" t="s">
        <v>18</v>
      </c>
      <c r="G19" s="22"/>
      <c r="H19" s="5">
        <f>D5</f>
        <v>70.9</v>
      </c>
    </row>
    <row r="20" spans="1:10" ht="18" customHeight="1">
      <c r="A20" s="23">
        <v>1</v>
      </c>
      <c r="B20" s="94" t="s">
        <v>8</v>
      </c>
      <c r="C20" s="94"/>
      <c r="D20" s="94"/>
      <c r="E20" s="94"/>
      <c r="F20" s="1">
        <f>I12</f>
        <v>2722.5600000000004</v>
      </c>
      <c r="G20" s="24"/>
      <c r="H20" s="5" t="s">
        <v>32</v>
      </c>
      <c r="I20" s="5" t="s">
        <v>33</v>
      </c>
      <c r="J20" s="5" t="s">
        <v>34</v>
      </c>
    </row>
    <row r="21" spans="1:7" ht="36" customHeight="1">
      <c r="A21" s="25">
        <v>2</v>
      </c>
      <c r="B21" s="90" t="s">
        <v>117</v>
      </c>
      <c r="C21" s="90"/>
      <c r="D21" s="90"/>
      <c r="E21" s="90"/>
      <c r="F21" s="2">
        <f>I14</f>
        <v>484.95599999999996</v>
      </c>
      <c r="G21" s="24"/>
    </row>
    <row r="22" spans="1:7" ht="18" customHeight="1">
      <c r="A22" s="25">
        <v>3</v>
      </c>
      <c r="B22" s="90" t="s">
        <v>12</v>
      </c>
      <c r="C22" s="90"/>
      <c r="D22" s="90"/>
      <c r="E22" s="90"/>
      <c r="F22" s="2">
        <f>F23+F24+F25</f>
        <v>492</v>
      </c>
      <c r="G22" s="24"/>
    </row>
    <row r="23" spans="1:7" ht="16.5" customHeight="1">
      <c r="A23" s="25" t="s">
        <v>13</v>
      </c>
      <c r="B23" s="90" t="s">
        <v>35</v>
      </c>
      <c r="C23" s="90"/>
      <c r="D23" s="90"/>
      <c r="E23" s="90"/>
      <c r="F23" s="3">
        <v>0</v>
      </c>
      <c r="G23" s="12"/>
    </row>
    <row r="24" spans="1:7" ht="16.5" customHeight="1">
      <c r="A24" s="25" t="s">
        <v>13</v>
      </c>
      <c r="B24" s="90" t="s">
        <v>36</v>
      </c>
      <c r="C24" s="90"/>
      <c r="D24" s="90"/>
      <c r="E24" s="90"/>
      <c r="F24" s="3">
        <f>F36</f>
        <v>492</v>
      </c>
      <c r="G24" s="12"/>
    </row>
    <row r="25" spans="1:7" ht="16.5" customHeight="1">
      <c r="A25" s="25" t="s">
        <v>13</v>
      </c>
      <c r="B25" s="90" t="s">
        <v>37</v>
      </c>
      <c r="C25" s="90"/>
      <c r="D25" s="90"/>
      <c r="E25" s="90"/>
      <c r="F25" s="3">
        <v>0</v>
      </c>
      <c r="G25" s="12"/>
    </row>
    <row r="26" spans="1:7" ht="17.25" customHeight="1">
      <c r="A26" s="25">
        <v>4</v>
      </c>
      <c r="B26" s="91" t="s">
        <v>54</v>
      </c>
      <c r="C26" s="91"/>
      <c r="D26" s="91"/>
      <c r="E26" s="91"/>
      <c r="F26" s="3">
        <f>D13+D12</f>
        <v>1318.68</v>
      </c>
      <c r="G26" s="12"/>
    </row>
    <row r="27" spans="1:7" ht="17.25" customHeight="1">
      <c r="A27" s="25">
        <v>5</v>
      </c>
      <c r="B27" s="91" t="s">
        <v>103</v>
      </c>
      <c r="C27" s="91"/>
      <c r="D27" s="91"/>
      <c r="E27" s="91"/>
      <c r="F27" s="3">
        <f>D14</f>
        <v>221.28</v>
      </c>
      <c r="G27" s="12"/>
    </row>
    <row r="28" spans="1:7" s="28" customFormat="1" ht="21" customHeight="1">
      <c r="A28" s="26"/>
      <c r="B28" s="78" t="s">
        <v>14</v>
      </c>
      <c r="C28" s="78"/>
      <c r="D28" s="78"/>
      <c r="E28" s="78"/>
      <c r="F28" s="27">
        <f>F20+F21+F22+F27+F26</f>
        <v>5239.476000000001</v>
      </c>
      <c r="G28" s="9"/>
    </row>
    <row r="30" spans="1:6" ht="18" customHeight="1">
      <c r="A30" s="67" t="s">
        <v>120</v>
      </c>
      <c r="B30" s="67"/>
      <c r="C30" s="67"/>
      <c r="D30" s="67"/>
      <c r="E30" s="67"/>
      <c r="F30" s="3">
        <f>D7+D15-F28</f>
        <v>17768.983999999997</v>
      </c>
    </row>
    <row r="31" spans="1:6" ht="20.25" customHeight="1">
      <c r="A31" s="79" t="s">
        <v>118</v>
      </c>
      <c r="B31" s="79"/>
      <c r="C31" s="79"/>
      <c r="D31" s="79"/>
      <c r="E31" s="79"/>
      <c r="F31" s="3">
        <f>F15</f>
        <v>-1199.3399999999997</v>
      </c>
    </row>
    <row r="32" spans="1:6" ht="18" customHeight="1">
      <c r="A32" s="80" t="s">
        <v>119</v>
      </c>
      <c r="B32" s="80"/>
      <c r="C32" s="80"/>
      <c r="D32" s="80"/>
      <c r="E32" s="80"/>
      <c r="F32" s="3">
        <f>F30+F31</f>
        <v>16569.643999999997</v>
      </c>
    </row>
    <row r="33" ht="11.25" customHeight="1"/>
    <row r="35" spans="1:6" ht="15.75">
      <c r="A35" s="29" t="s">
        <v>26</v>
      </c>
      <c r="B35" s="29" t="s">
        <v>17</v>
      </c>
      <c r="C35" s="81" t="s">
        <v>38</v>
      </c>
      <c r="D35" s="82"/>
      <c r="E35" s="83"/>
      <c r="F35" s="29" t="s">
        <v>39</v>
      </c>
    </row>
    <row r="36" spans="1:6" s="64" customFormat="1" ht="15.75">
      <c r="A36" s="61"/>
      <c r="B36" s="62">
        <v>42300</v>
      </c>
      <c r="C36" s="95" t="s">
        <v>115</v>
      </c>
      <c r="D36" s="96"/>
      <c r="E36" s="97"/>
      <c r="F36" s="63">
        <v>492</v>
      </c>
    </row>
    <row r="37" spans="1:6" ht="15.75">
      <c r="A37" s="4"/>
      <c r="B37" s="6"/>
      <c r="C37" s="87"/>
      <c r="D37" s="88"/>
      <c r="E37" s="89"/>
      <c r="F37" s="7"/>
    </row>
    <row r="38" spans="1:6" s="28" customFormat="1" ht="15.75">
      <c r="A38" s="77" t="s">
        <v>40</v>
      </c>
      <c r="B38" s="77"/>
      <c r="C38" s="77"/>
      <c r="D38" s="77"/>
      <c r="E38" s="77"/>
      <c r="F38" s="30">
        <f>SUM(F36:F37)</f>
        <v>492</v>
      </c>
    </row>
  </sheetData>
  <sheetProtection selectLockedCells="1" selectUnlockedCells="1"/>
  <mergeCells count="19">
    <mergeCell ref="A1:F1"/>
    <mergeCell ref="A2:F2"/>
    <mergeCell ref="A17:F17"/>
    <mergeCell ref="B19:E19"/>
    <mergeCell ref="B20:E20"/>
    <mergeCell ref="B21:E21"/>
    <mergeCell ref="B28:E28"/>
    <mergeCell ref="B22:E22"/>
    <mergeCell ref="B23:E23"/>
    <mergeCell ref="B24:E24"/>
    <mergeCell ref="B25:E25"/>
    <mergeCell ref="B27:E27"/>
    <mergeCell ref="B26:E26"/>
    <mergeCell ref="C37:E37"/>
    <mergeCell ref="A38:E38"/>
    <mergeCell ref="A31:E31"/>
    <mergeCell ref="A32:E32"/>
    <mergeCell ref="C35:E35"/>
    <mergeCell ref="C36:E3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3">
      <selection activeCell="E9" sqref="E9:E12"/>
    </sheetView>
  </sheetViews>
  <sheetFormatPr defaultColWidth="9.140625" defaultRowHeight="12.75"/>
  <cols>
    <col min="1" max="1" width="31.00390625" style="0" customWidth="1"/>
    <col min="2" max="2" width="21.00390625" style="0" customWidth="1"/>
    <col min="3" max="3" width="16.7109375" style="0" customWidth="1"/>
    <col min="4" max="4" width="18.00390625" style="0" customWidth="1"/>
    <col min="5" max="5" width="16.8515625" style="0" customWidth="1"/>
  </cols>
  <sheetData>
    <row r="1" spans="1:5" ht="18.75">
      <c r="A1" s="99" t="s">
        <v>46</v>
      </c>
      <c r="B1" s="99"/>
      <c r="C1" s="99"/>
      <c r="D1" s="99"/>
      <c r="E1" s="99"/>
    </row>
    <row r="2" spans="1:5" ht="18.75">
      <c r="A2" s="99" t="s">
        <v>107</v>
      </c>
      <c r="B2" s="99"/>
      <c r="C2" s="99"/>
      <c r="D2" s="99"/>
      <c r="E2" s="99"/>
    </row>
    <row r="3" ht="18.75">
      <c r="A3" s="33"/>
    </row>
    <row r="4" ht="18.75">
      <c r="A4" s="33" t="s">
        <v>108</v>
      </c>
    </row>
    <row r="5" ht="18.75">
      <c r="A5" s="33" t="s">
        <v>109</v>
      </c>
    </row>
    <row r="6" ht="18.75">
      <c r="A6" s="40"/>
    </row>
    <row r="7" ht="16.5" thickBot="1">
      <c r="A7" s="34" t="s">
        <v>110</v>
      </c>
    </row>
    <row r="8" spans="1:5" ht="57.75" customHeight="1" thickBot="1">
      <c r="A8" s="35"/>
      <c r="B8" s="36" t="s">
        <v>47</v>
      </c>
      <c r="C8" s="36" t="s">
        <v>0</v>
      </c>
      <c r="D8" s="36" t="s">
        <v>1</v>
      </c>
      <c r="E8" s="36" t="s">
        <v>23</v>
      </c>
    </row>
    <row r="9" spans="1:5" ht="19.5" thickBot="1">
      <c r="A9" s="37" t="s">
        <v>2</v>
      </c>
      <c r="B9" s="38">
        <v>1740.18</v>
      </c>
      <c r="C9" s="38">
        <v>8252.76</v>
      </c>
      <c r="D9" s="38">
        <v>8982.2</v>
      </c>
      <c r="E9" s="38">
        <v>1010.74</v>
      </c>
    </row>
    <row r="10" spans="1:5" ht="19.5" thickBot="1">
      <c r="A10" s="37" t="s">
        <v>3</v>
      </c>
      <c r="B10" s="38">
        <v>186.56</v>
      </c>
      <c r="C10" s="38">
        <v>884.76</v>
      </c>
      <c r="D10" s="38">
        <v>962.96</v>
      </c>
      <c r="E10" s="38">
        <v>108.36</v>
      </c>
    </row>
    <row r="11" spans="1:5" ht="19.5" thickBot="1">
      <c r="A11" s="37" t="s">
        <v>48</v>
      </c>
      <c r="B11" s="38">
        <v>111.17</v>
      </c>
      <c r="C11" s="38">
        <v>433.92</v>
      </c>
      <c r="D11" s="38">
        <v>491.95</v>
      </c>
      <c r="E11" s="38">
        <v>53.14</v>
      </c>
    </row>
    <row r="12" spans="1:5" ht="19.5" thickBot="1">
      <c r="A12" s="37" t="s">
        <v>58</v>
      </c>
      <c r="B12" s="38">
        <v>46.66</v>
      </c>
      <c r="C12" s="38">
        <v>221.28</v>
      </c>
      <c r="D12" s="38">
        <v>240.84</v>
      </c>
      <c r="E12" s="38">
        <v>27.1</v>
      </c>
    </row>
    <row r="13" spans="1:5" ht="19.5" thickBot="1">
      <c r="A13" s="37" t="s">
        <v>4</v>
      </c>
      <c r="B13" s="39">
        <v>1984.57</v>
      </c>
      <c r="C13" s="39">
        <v>9792.72</v>
      </c>
      <c r="D13" s="39">
        <v>10577.95</v>
      </c>
      <c r="E13" s="39">
        <v>1199.34</v>
      </c>
    </row>
    <row r="14" ht="15">
      <c r="A14" s="45"/>
    </row>
    <row r="15" ht="15">
      <c r="A15" s="45"/>
    </row>
    <row r="16" ht="19.5" thickBot="1">
      <c r="A16" s="40" t="s">
        <v>5</v>
      </c>
    </row>
    <row r="17" spans="1:3" ht="38.25" thickBot="1">
      <c r="A17" s="41" t="s">
        <v>49</v>
      </c>
      <c r="B17" s="36" t="s">
        <v>6</v>
      </c>
      <c r="C17" s="36" t="s">
        <v>18</v>
      </c>
    </row>
    <row r="18" spans="1:3" ht="19.5" thickBot="1">
      <c r="A18" s="42" t="s">
        <v>7</v>
      </c>
      <c r="B18" s="43" t="s">
        <v>3</v>
      </c>
      <c r="C18" s="38">
        <v>1318.68</v>
      </c>
    </row>
    <row r="19" spans="1:3" ht="38.25" thickBot="1">
      <c r="A19" s="42" t="s">
        <v>9</v>
      </c>
      <c r="B19" s="43" t="s">
        <v>111</v>
      </c>
      <c r="C19" s="38">
        <v>221.28</v>
      </c>
    </row>
    <row r="20" spans="1:3" ht="19.5" thickBot="1">
      <c r="A20" s="42" t="s">
        <v>10</v>
      </c>
      <c r="B20" s="43" t="s">
        <v>52</v>
      </c>
      <c r="C20" s="38">
        <v>484.96</v>
      </c>
    </row>
    <row r="21" spans="1:3" ht="18.75" customHeight="1" thickBot="1">
      <c r="A21" s="42" t="s">
        <v>11</v>
      </c>
      <c r="B21" s="43" t="s">
        <v>8</v>
      </c>
      <c r="C21" s="38">
        <v>2722.56</v>
      </c>
    </row>
    <row r="22" spans="1:3" ht="19.5" thickBot="1">
      <c r="A22" s="42" t="s">
        <v>53</v>
      </c>
      <c r="B22" s="43" t="s">
        <v>112</v>
      </c>
      <c r="C22" s="38">
        <v>119.11</v>
      </c>
    </row>
    <row r="23" spans="1:3" ht="18.75" customHeight="1" thickBot="1">
      <c r="A23" s="37"/>
      <c r="B23" s="44" t="s">
        <v>50</v>
      </c>
      <c r="C23" s="39">
        <v>4866.59</v>
      </c>
    </row>
    <row r="24" ht="18.75" customHeight="1" thickBot="1">
      <c r="A24" s="45"/>
    </row>
    <row r="25" spans="1:2" ht="38.25" thickBot="1">
      <c r="A25" s="51" t="s">
        <v>56</v>
      </c>
      <c r="B25" s="36">
        <v>13215.74</v>
      </c>
    </row>
    <row r="26" spans="1:2" ht="18.75" customHeight="1" thickBot="1">
      <c r="A26" s="37" t="s">
        <v>15</v>
      </c>
      <c r="B26" s="39">
        <v>1199.34</v>
      </c>
    </row>
    <row r="27" spans="1:2" ht="18.75" customHeight="1" thickBot="1">
      <c r="A27" s="42" t="s">
        <v>16</v>
      </c>
      <c r="B27" s="38" t="s">
        <v>113</v>
      </c>
    </row>
    <row r="28" spans="1:2" ht="18.75" customHeight="1" thickBot="1">
      <c r="A28" s="42" t="s">
        <v>51</v>
      </c>
      <c r="B28" s="38">
        <v>1010.74</v>
      </c>
    </row>
    <row r="29" ht="18.75" customHeight="1">
      <c r="A29" s="45"/>
    </row>
    <row r="30" ht="18.75" customHeight="1">
      <c r="A30" s="46" t="s">
        <v>60</v>
      </c>
    </row>
    <row r="31" ht="18.75" customHeight="1">
      <c r="A31" s="45"/>
    </row>
    <row r="32" ht="18.75" customHeight="1">
      <c r="A32" s="45"/>
    </row>
    <row r="33" ht="15">
      <c r="A33" s="45"/>
    </row>
    <row r="34" ht="18.75" customHeight="1">
      <c r="A34" s="52"/>
    </row>
    <row r="35" ht="18.75" customHeight="1">
      <c r="A35" s="53"/>
    </row>
    <row r="36" ht="18.75" customHeight="1" thickBot="1">
      <c r="A36" s="33"/>
    </row>
    <row r="37" spans="1:3" ht="15.75" thickBot="1">
      <c r="A37" s="55" t="s">
        <v>17</v>
      </c>
      <c r="B37" s="54" t="s">
        <v>38</v>
      </c>
      <c r="C37" s="54" t="s">
        <v>61</v>
      </c>
    </row>
    <row r="38" spans="1:3" ht="18.75" customHeight="1" thickBot="1">
      <c r="A38" s="58" t="s">
        <v>105</v>
      </c>
      <c r="B38" s="57" t="s">
        <v>104</v>
      </c>
      <c r="C38" s="47">
        <v>492</v>
      </c>
    </row>
    <row r="39" ht="18.75" customHeight="1">
      <c r="A39" s="33"/>
    </row>
    <row r="40" spans="1:4" ht="18.75">
      <c r="A40" s="98" t="s">
        <v>16</v>
      </c>
      <c r="B40" s="98"/>
      <c r="C40" s="98"/>
      <c r="D40" s="60" t="s">
        <v>59</v>
      </c>
    </row>
    <row r="41" spans="1:4" ht="18.75">
      <c r="A41" s="98" t="s">
        <v>51</v>
      </c>
      <c r="B41" s="98"/>
      <c r="C41" s="98"/>
      <c r="D41" s="60">
        <v>18251.52</v>
      </c>
    </row>
    <row r="42" ht="15">
      <c r="A42" s="45"/>
    </row>
    <row r="43" ht="15.75">
      <c r="A43" s="46" t="s">
        <v>60</v>
      </c>
    </row>
    <row r="44" ht="15">
      <c r="A44" s="45"/>
    </row>
    <row r="45" ht="15">
      <c r="A45" s="45"/>
    </row>
    <row r="46" ht="15">
      <c r="A46" s="45"/>
    </row>
    <row r="47" ht="15.75">
      <c r="A47" s="52" t="s">
        <v>57</v>
      </c>
    </row>
    <row r="48" ht="19.5" thickBot="1">
      <c r="A48" s="53"/>
    </row>
    <row r="49" spans="1:3" ht="15.75" thickBot="1">
      <c r="A49" s="55" t="s">
        <v>17</v>
      </c>
      <c r="B49" s="54" t="s">
        <v>38</v>
      </c>
      <c r="C49" s="54" t="s">
        <v>61</v>
      </c>
    </row>
    <row r="50" spans="1:3" ht="15.75" thickBot="1">
      <c r="A50" s="56">
        <v>41653</v>
      </c>
      <c r="B50" s="57" t="s">
        <v>62</v>
      </c>
      <c r="C50" s="47">
        <v>787</v>
      </c>
    </row>
    <row r="51" spans="1:3" ht="15.75" thickBot="1">
      <c r="A51" s="58" t="s">
        <v>63</v>
      </c>
      <c r="B51" s="57" t="s">
        <v>64</v>
      </c>
      <c r="C51" s="47">
        <v>179</v>
      </c>
    </row>
    <row r="52" spans="1:3" ht="15.75" thickBot="1">
      <c r="A52" s="58" t="s">
        <v>65</v>
      </c>
      <c r="B52" s="57" t="s">
        <v>64</v>
      </c>
      <c r="C52" s="47">
        <v>179</v>
      </c>
    </row>
    <row r="53" spans="1:3" ht="15.75" thickBot="1">
      <c r="A53" s="58" t="s">
        <v>65</v>
      </c>
      <c r="B53" s="57" t="s">
        <v>66</v>
      </c>
      <c r="C53" s="47">
        <v>179</v>
      </c>
    </row>
    <row r="54" spans="1:3" ht="15.75" thickBot="1">
      <c r="A54" s="58" t="s">
        <v>67</v>
      </c>
      <c r="B54" s="57" t="s">
        <v>62</v>
      </c>
      <c r="C54" s="47">
        <v>738</v>
      </c>
    </row>
    <row r="55" spans="1:3" ht="15.75" thickBot="1">
      <c r="A55" s="58" t="s">
        <v>68</v>
      </c>
      <c r="B55" s="57" t="s">
        <v>69</v>
      </c>
      <c r="C55" s="47">
        <v>9835</v>
      </c>
    </row>
    <row r="56" spans="1:3" ht="15.75" thickBot="1">
      <c r="A56" s="58" t="s">
        <v>70</v>
      </c>
      <c r="B56" s="57" t="s">
        <v>71</v>
      </c>
      <c r="C56" s="47">
        <v>791</v>
      </c>
    </row>
    <row r="57" spans="1:3" ht="15.75" thickBot="1">
      <c r="A57" s="58" t="s">
        <v>72</v>
      </c>
      <c r="B57" s="57" t="s">
        <v>73</v>
      </c>
      <c r="C57" s="47">
        <v>356</v>
      </c>
    </row>
    <row r="58" spans="1:3" ht="15.75" thickBot="1">
      <c r="A58" s="58" t="s">
        <v>68</v>
      </c>
      <c r="B58" s="57" t="s">
        <v>74</v>
      </c>
      <c r="C58" s="47">
        <v>2900</v>
      </c>
    </row>
    <row r="59" spans="1:3" ht="15.75" thickBot="1">
      <c r="A59" s="58" t="s">
        <v>75</v>
      </c>
      <c r="B59" s="57" t="s">
        <v>64</v>
      </c>
      <c r="C59" s="47">
        <v>179</v>
      </c>
    </row>
    <row r="60" spans="1:3" ht="15.75" thickBot="1">
      <c r="A60" s="58" t="s">
        <v>75</v>
      </c>
      <c r="B60" s="57" t="s">
        <v>66</v>
      </c>
      <c r="C60" s="47">
        <v>179</v>
      </c>
    </row>
    <row r="61" spans="1:3" ht="15.75" thickBot="1">
      <c r="A61" s="58" t="s">
        <v>76</v>
      </c>
      <c r="B61" s="57" t="s">
        <v>77</v>
      </c>
      <c r="C61" s="47">
        <v>738</v>
      </c>
    </row>
    <row r="62" spans="1:3" ht="15.75" thickBot="1">
      <c r="A62" s="58" t="s">
        <v>76</v>
      </c>
      <c r="B62" s="57" t="s">
        <v>78</v>
      </c>
      <c r="C62" s="47">
        <v>790</v>
      </c>
    </row>
    <row r="63" spans="1:3" ht="15.75" thickBot="1">
      <c r="A63" s="58" t="s">
        <v>79</v>
      </c>
      <c r="B63" s="57" t="s">
        <v>80</v>
      </c>
      <c r="C63" s="47">
        <v>10210</v>
      </c>
    </row>
    <row r="64" spans="1:3" ht="15.75" thickBot="1">
      <c r="A64" s="58" t="s">
        <v>81</v>
      </c>
      <c r="B64" s="57" t="s">
        <v>82</v>
      </c>
      <c r="C64" s="47">
        <v>401.1</v>
      </c>
    </row>
    <row r="65" spans="1:3" ht="15.75" thickBot="1">
      <c r="A65" s="58" t="s">
        <v>83</v>
      </c>
      <c r="B65" s="57" t="s">
        <v>84</v>
      </c>
      <c r="C65" s="47">
        <v>3000</v>
      </c>
    </row>
    <row r="66" spans="1:3" ht="15.75" thickBot="1">
      <c r="A66" s="58" t="s">
        <v>85</v>
      </c>
      <c r="B66" s="57" t="s">
        <v>86</v>
      </c>
      <c r="C66" s="47">
        <v>3500</v>
      </c>
    </row>
    <row r="67" spans="1:3" ht="15.75" thickBot="1">
      <c r="A67" s="58" t="s">
        <v>87</v>
      </c>
      <c r="B67" s="57" t="s">
        <v>88</v>
      </c>
      <c r="C67" s="47">
        <v>492</v>
      </c>
    </row>
    <row r="68" spans="1:3" ht="15.75" thickBot="1">
      <c r="A68" s="58" t="s">
        <v>89</v>
      </c>
      <c r="B68" s="57" t="s">
        <v>90</v>
      </c>
      <c r="C68" s="47">
        <v>613</v>
      </c>
    </row>
    <row r="69" spans="1:3" ht="15.75" thickBot="1">
      <c r="A69" s="58" t="s">
        <v>89</v>
      </c>
      <c r="B69" s="57" t="s">
        <v>91</v>
      </c>
      <c r="C69" s="47">
        <v>754</v>
      </c>
    </row>
    <row r="70" spans="1:3" ht="15.75" thickBot="1">
      <c r="A70" s="58" t="s">
        <v>92</v>
      </c>
      <c r="B70" s="57" t="s">
        <v>64</v>
      </c>
      <c r="C70" s="47">
        <v>179</v>
      </c>
    </row>
    <row r="71" spans="1:3" ht="15.75" thickBot="1">
      <c r="A71" s="58" t="s">
        <v>92</v>
      </c>
      <c r="B71" s="57" t="s">
        <v>66</v>
      </c>
      <c r="C71" s="47">
        <v>179</v>
      </c>
    </row>
    <row r="72" spans="1:3" ht="15.75" thickBot="1">
      <c r="A72" s="58" t="s">
        <v>93</v>
      </c>
      <c r="B72" s="57" t="s">
        <v>94</v>
      </c>
      <c r="C72" s="47">
        <v>377</v>
      </c>
    </row>
    <row r="73" spans="1:3" ht="15.75" thickBot="1">
      <c r="A73" s="58" t="s">
        <v>95</v>
      </c>
      <c r="B73" s="57" t="s">
        <v>96</v>
      </c>
      <c r="C73" s="47">
        <v>1984</v>
      </c>
    </row>
    <row r="74" spans="1:3" ht="15.75" thickBot="1">
      <c r="A74" s="58" t="s">
        <v>97</v>
      </c>
      <c r="B74" s="57" t="s">
        <v>96</v>
      </c>
      <c r="C74" s="47">
        <v>650</v>
      </c>
    </row>
    <row r="75" spans="1:3" ht="15.75" thickBot="1">
      <c r="A75" s="58" t="s">
        <v>98</v>
      </c>
      <c r="B75" s="57" t="s">
        <v>99</v>
      </c>
      <c r="C75" s="47">
        <v>4900</v>
      </c>
    </row>
    <row r="76" spans="1:3" ht="15.75" thickBot="1">
      <c r="A76" s="58" t="s">
        <v>100</v>
      </c>
      <c r="B76" s="57" t="s">
        <v>101</v>
      </c>
      <c r="C76" s="47">
        <v>2900</v>
      </c>
    </row>
    <row r="77" spans="1:3" ht="15.75" thickBot="1">
      <c r="A77" s="58" t="s">
        <v>89</v>
      </c>
      <c r="B77" s="57" t="s">
        <v>101</v>
      </c>
      <c r="C77" s="47">
        <v>3800</v>
      </c>
    </row>
    <row r="78" spans="1:3" ht="15.75" thickBot="1">
      <c r="A78" s="58" t="s">
        <v>102</v>
      </c>
      <c r="B78" s="57" t="s">
        <v>101</v>
      </c>
      <c r="C78" s="59">
        <v>3800</v>
      </c>
    </row>
    <row r="79" ht="15.75">
      <c r="A79" s="46"/>
    </row>
    <row r="80" ht="18.75">
      <c r="A80" s="33"/>
    </row>
  </sheetData>
  <sheetProtection/>
  <mergeCells count="4">
    <mergeCell ref="A40:C40"/>
    <mergeCell ref="A41:C41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2016-05-17T08:16:32Z</cp:lastPrinted>
  <dcterms:created xsi:type="dcterms:W3CDTF">2015-10-12T10:40:12Z</dcterms:created>
  <dcterms:modified xsi:type="dcterms:W3CDTF">2018-03-02T14:17:44Z</dcterms:modified>
  <cp:category/>
  <cp:version/>
  <cp:contentType/>
  <cp:contentStatus/>
</cp:coreProperties>
</file>