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'2015'!$A$1:$F$32</definedName>
    <definedName name="_xlnm.Print_Area" localSheetId="2">'2015 (2)'!$A$1:$F$32</definedName>
  </definedNames>
  <calcPr fullCalcOnLoad="1"/>
</workbook>
</file>

<file path=xl/sharedStrings.xml><?xml version="1.0" encoding="utf-8"?>
<sst xmlns="http://schemas.openxmlformats.org/spreadsheetml/2006/main" count="238" uniqueCount="82">
  <si>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</si>
  <si>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</si>
  <si>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</si>
  <si>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</si>
  <si>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</si>
  <si>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</si>
  <si>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</si>
  <si>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</si>
  <si>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</si>
  <si>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</si>
  <si>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</si>
  <si>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</si>
  <si>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</si>
  <si>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</si>
  <si>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</si>
  <si>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</si>
  <si>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</si>
  <si>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</si>
  <si>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</si>
  <si>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</si>
  <si>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</si>
  <si>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</si>
  <si>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</si>
  <si>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</si>
  <si>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</si>
  <si>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</si>
  <si>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</si>
  <si>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</si>
  <si>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</si>
  <si>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</si>
  <si>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</si>
  <si>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</si>
  <si>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</si>
  <si>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</si>
  <si>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</si>
  <si>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</si>
  <si>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</si>
  <si>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</si>
  <si>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</si>
  <si>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</si>
  <si>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</si>
  <si>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</si>
  <si>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</si>
  <si>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</si>
  <si>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</si>
  <si>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</si>
  <si>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</si>
  <si>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№ п/п</t>
  </si>
  <si>
    <t>Всего работ  за период</t>
  </si>
  <si>
    <t xml:space="preserve">     - за декабрь 2014 года</t>
  </si>
  <si>
    <t>Электроэнергия МОП</t>
  </si>
  <si>
    <t>Вывоз КГМ</t>
  </si>
  <si>
    <t>Вывоз и складирование ТБО</t>
  </si>
  <si>
    <t>двор</t>
  </si>
  <si>
    <t>В управлении ООО «УК Старый Город» - с 01.01.2011  года</t>
  </si>
  <si>
    <t>Ул. Барклая де Толли, д.14</t>
  </si>
  <si>
    <t>Общая площадь квартир –  90,1 м.кв.</t>
  </si>
  <si>
    <t>Остаток на 01.01.2014 года – 14111,10 (+)</t>
  </si>
  <si>
    <t>Сальдо на 01.01.2014г (по начислениям) (+)</t>
  </si>
  <si>
    <t>Задолженность населения на 31.12.2015г., в т.ч.</t>
  </si>
  <si>
    <t>1418,28</t>
  </si>
  <si>
    <t>Экономист ООО «УК Старый город»                                                                  Хромушина Т.В.</t>
  </si>
  <si>
    <t>Ул. Барклая де Толли, д. 14</t>
  </si>
  <si>
    <t>в год</t>
  </si>
  <si>
    <t>Справочно: финансовый результат с учетом задолженности</t>
  </si>
  <si>
    <t>Задолженность населения на 31.12.2015 г.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</si>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</sst>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5" fillId="33" borderId="0" xfId="0" applyFont="1" applyFill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H16" sqref="H16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3" t="s">
        <v>74</v>
      </c>
      <c r="B1" s="63"/>
      <c r="C1" s="63"/>
      <c r="D1" s="63"/>
      <c r="E1" s="63"/>
      <c r="F1" s="63"/>
      <c r="G1" s="61"/>
    </row>
    <row r="2" spans="1:8" ht="15.75">
      <c r="A2" s="63" t="s">
        <v>62</v>
      </c>
      <c r="B2" s="63"/>
      <c r="C2" s="63"/>
      <c r="D2" s="63"/>
      <c r="E2" s="63"/>
      <c r="F2" s="63"/>
      <c r="G2" s="9"/>
      <c r="H2" s="10"/>
    </row>
    <row r="3" ht="9" customHeight="1"/>
    <row r="4" spans="1:6" ht="15.75" hidden="1" outlineLevel="1">
      <c r="A4" s="12" t="s">
        <v>54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90.1</v>
      </c>
      <c r="E5" s="12" t="s">
        <v>18</v>
      </c>
      <c r="F5" s="12"/>
    </row>
    <row r="6" ht="9" customHeight="1" collapsed="1">
      <c r="I6" s="32"/>
    </row>
    <row r="7" spans="1:6" ht="15.75">
      <c r="A7" s="9" t="s">
        <v>75</v>
      </c>
      <c r="C7" s="9"/>
      <c r="D7" s="13">
        <f>'2016'!F29</f>
        <v>35512.06800000001</v>
      </c>
      <c r="E7" s="9" t="s">
        <v>20</v>
      </c>
      <c r="F7" s="9"/>
    </row>
    <row r="8" spans="1:6" ht="15.75">
      <c r="A8" s="9" t="s">
        <v>76</v>
      </c>
      <c r="C8" s="12"/>
      <c r="D8" s="14">
        <f>C15</f>
        <v>-2805.5200000000004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9" s="11" customFormat="1" ht="35.25" customHeight="1">
      <c r="A10" s="4" t="s">
        <v>24</v>
      </c>
      <c r="B10" s="16" t="s">
        <v>25</v>
      </c>
      <c r="C10" s="17" t="s">
        <v>77</v>
      </c>
      <c r="D10" s="17" t="s">
        <v>0</v>
      </c>
      <c r="E10" s="17" t="s">
        <v>27</v>
      </c>
      <c r="F10" s="17" t="s">
        <v>78</v>
      </c>
      <c r="I10" s="11" t="s">
        <v>63</v>
      </c>
    </row>
    <row r="11" spans="1:9" s="20" customFormat="1" ht="30" customHeight="1">
      <c r="A11" s="4">
        <v>1</v>
      </c>
      <c r="B11" s="18" t="s">
        <v>2</v>
      </c>
      <c r="C11" s="51">
        <v>-1418.2800000000007</v>
      </c>
      <c r="D11" s="49">
        <v>11444.04</v>
      </c>
      <c r="E11" s="49">
        <v>11444.04</v>
      </c>
      <c r="F11" s="49">
        <f>C11-D11+E11</f>
        <v>-1418.2800000000007</v>
      </c>
      <c r="G11" s="16" t="s">
        <v>42</v>
      </c>
      <c r="H11" s="16">
        <v>10.66</v>
      </c>
      <c r="I11" s="53">
        <f>H11*12*H19</f>
        <v>11525.591999999999</v>
      </c>
    </row>
    <row r="12" spans="1:9" s="20" customFormat="1" ht="15.75">
      <c r="A12" s="4">
        <v>2</v>
      </c>
      <c r="B12" s="18" t="s">
        <v>3</v>
      </c>
      <c r="C12" s="51">
        <v>-138.73000000000002</v>
      </c>
      <c r="D12" s="49">
        <v>1124.4</v>
      </c>
      <c r="E12" s="49">
        <v>1124.4</v>
      </c>
      <c r="F12" s="49">
        <f>C12-D12+E12</f>
        <v>-138.73000000000002</v>
      </c>
      <c r="G12" s="16" t="s">
        <v>43</v>
      </c>
      <c r="H12" s="16">
        <v>3.48</v>
      </c>
      <c r="I12" s="54">
        <f>H12*12*H19</f>
        <v>3762.5759999999996</v>
      </c>
    </row>
    <row r="13" spans="1:9" s="20" customFormat="1" ht="29.25" customHeight="1">
      <c r="A13" s="4">
        <v>3</v>
      </c>
      <c r="B13" s="18" t="s">
        <v>46</v>
      </c>
      <c r="C13" s="51">
        <v>-68.02999999999997</v>
      </c>
      <c r="D13" s="49">
        <v>551.4</v>
      </c>
      <c r="E13" s="49">
        <v>551.4</v>
      </c>
      <c r="F13" s="49">
        <f>C13-D13+E13</f>
        <v>-68.02999999999997</v>
      </c>
      <c r="G13" s="16" t="s">
        <v>53</v>
      </c>
      <c r="H13" s="16">
        <v>0.6</v>
      </c>
      <c r="I13" s="54">
        <f>H13*12*H19</f>
        <v>648.7199999999999</v>
      </c>
    </row>
    <row r="14" spans="1:8" s="20" customFormat="1" ht="30" customHeight="1">
      <c r="A14" s="4">
        <v>4</v>
      </c>
      <c r="B14" s="18" t="s">
        <v>50</v>
      </c>
      <c r="C14" s="51">
        <v>-1180.48</v>
      </c>
      <c r="D14" s="49">
        <v>0</v>
      </c>
      <c r="E14" s="49">
        <v>0</v>
      </c>
      <c r="F14" s="49">
        <f>C14-D14+E14</f>
        <v>-1180.48</v>
      </c>
      <c r="G14" s="19"/>
      <c r="H14" s="19"/>
    </row>
    <row r="15" spans="1:6" ht="19.5" customHeight="1">
      <c r="A15" s="4"/>
      <c r="B15" s="18" t="s">
        <v>4</v>
      </c>
      <c r="C15" s="50">
        <f>SUM(C11:C14)</f>
        <v>-2805.5200000000004</v>
      </c>
      <c r="D15" s="50">
        <f>SUM(D11:D14)</f>
        <v>13119.84</v>
      </c>
      <c r="E15" s="50">
        <f>SUM(E11:E14)</f>
        <v>13119.84</v>
      </c>
      <c r="F15" s="50">
        <f>SUM(F11:F14)</f>
        <v>-2805.5200000000004</v>
      </c>
    </row>
    <row r="16" ht="11.25" customHeight="1">
      <c r="H16" s="78" t="s">
        <v>81</v>
      </c>
    </row>
    <row r="17" spans="1:6" ht="15.75">
      <c r="A17" s="63" t="s">
        <v>28</v>
      </c>
      <c r="B17" s="63"/>
      <c r="C17" s="63"/>
      <c r="D17" s="63"/>
      <c r="E17" s="63"/>
      <c r="F17" s="63"/>
    </row>
    <row r="18" spans="1:8" ht="15.75">
      <c r="A18" s="61"/>
      <c r="B18" s="61"/>
      <c r="C18" s="61"/>
      <c r="D18" s="61"/>
      <c r="E18" s="61"/>
      <c r="F18" s="61"/>
      <c r="H18" s="5" t="s">
        <v>29</v>
      </c>
    </row>
    <row r="19" spans="1:8" ht="33" customHeight="1">
      <c r="A19" s="17" t="s">
        <v>41</v>
      </c>
      <c r="B19" s="64" t="s">
        <v>6</v>
      </c>
      <c r="C19" s="64"/>
      <c r="D19" s="64"/>
      <c r="E19" s="64"/>
      <c r="F19" s="21" t="s">
        <v>16</v>
      </c>
      <c r="G19" s="22"/>
      <c r="H19" s="5">
        <f>D5</f>
        <v>90.1</v>
      </c>
    </row>
    <row r="20" spans="1:10" ht="18" customHeight="1">
      <c r="A20" s="23">
        <v>1</v>
      </c>
      <c r="B20" s="65" t="s">
        <v>8</v>
      </c>
      <c r="C20" s="65"/>
      <c r="D20" s="65"/>
      <c r="E20" s="65"/>
      <c r="F20" s="1">
        <f>I12</f>
        <v>3762.5759999999996</v>
      </c>
      <c r="G20" s="24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66" t="s">
        <v>51</v>
      </c>
      <c r="C21" s="66"/>
      <c r="D21" s="66"/>
      <c r="E21" s="66"/>
      <c r="F21" s="2">
        <f>I13</f>
        <v>648.7199999999999</v>
      </c>
      <c r="G21" s="24"/>
    </row>
    <row r="22" spans="1:7" ht="18" customHeight="1" hidden="1" outlineLevel="1">
      <c r="A22" s="25">
        <v>3</v>
      </c>
      <c r="B22" s="66" t="s">
        <v>11</v>
      </c>
      <c r="C22" s="66"/>
      <c r="D22" s="66"/>
      <c r="E22" s="66"/>
      <c r="F22" s="2">
        <f>F23+F24+F25</f>
        <v>0</v>
      </c>
      <c r="G22" s="24"/>
    </row>
    <row r="23" spans="1:7" ht="16.5" customHeight="1" hidden="1" outlineLevel="1">
      <c r="A23" s="25" t="s">
        <v>12</v>
      </c>
      <c r="B23" s="66" t="s">
        <v>33</v>
      </c>
      <c r="C23" s="66"/>
      <c r="D23" s="66"/>
      <c r="E23" s="66"/>
      <c r="F23" s="3">
        <v>0</v>
      </c>
      <c r="G23" s="12"/>
    </row>
    <row r="24" spans="1:7" ht="16.5" customHeight="1" hidden="1" outlineLevel="1">
      <c r="A24" s="25" t="s">
        <v>12</v>
      </c>
      <c r="B24" s="66" t="s">
        <v>34</v>
      </c>
      <c r="C24" s="66"/>
      <c r="D24" s="66"/>
      <c r="E24" s="66"/>
      <c r="F24" s="3">
        <v>0</v>
      </c>
      <c r="G24" s="12"/>
    </row>
    <row r="25" spans="1:7" ht="16.5" customHeight="1" hidden="1" outlineLevel="1">
      <c r="A25" s="25" t="s">
        <v>12</v>
      </c>
      <c r="B25" s="66" t="s">
        <v>35</v>
      </c>
      <c r="C25" s="66"/>
      <c r="D25" s="66"/>
      <c r="E25" s="66"/>
      <c r="F25" s="3">
        <v>0</v>
      </c>
      <c r="G25" s="12"/>
    </row>
    <row r="26" spans="1:7" ht="17.25" customHeight="1" collapsed="1">
      <c r="A26" s="25">
        <v>3</v>
      </c>
      <c r="B26" s="76" t="s">
        <v>52</v>
      </c>
      <c r="C26" s="76"/>
      <c r="D26" s="76"/>
      <c r="E26" s="76"/>
      <c r="F26" s="3">
        <f>D12+D13</f>
        <v>1675.8000000000002</v>
      </c>
      <c r="G26" s="12"/>
    </row>
    <row r="27" spans="1:7" s="28" customFormat="1" ht="21" customHeight="1">
      <c r="A27" s="26"/>
      <c r="B27" s="62" t="s">
        <v>13</v>
      </c>
      <c r="C27" s="62"/>
      <c r="D27" s="62"/>
      <c r="E27" s="62"/>
      <c r="F27" s="27">
        <f>F20+F21+F22+F26</f>
        <v>6087.096</v>
      </c>
      <c r="G27" s="9"/>
    </row>
    <row r="29" spans="1:6" ht="18" customHeight="1">
      <c r="A29" s="60" t="s">
        <v>79</v>
      </c>
      <c r="B29" s="60"/>
      <c r="C29" s="60"/>
      <c r="D29" s="60"/>
      <c r="E29" s="60"/>
      <c r="F29" s="3">
        <f>D7+D15-F27</f>
        <v>42544.81200000001</v>
      </c>
    </row>
    <row r="30" spans="1:6" ht="20.25" customHeight="1">
      <c r="A30" s="67" t="s">
        <v>80</v>
      </c>
      <c r="B30" s="67"/>
      <c r="C30" s="67"/>
      <c r="D30" s="67"/>
      <c r="E30" s="67"/>
      <c r="F30" s="3">
        <f>F15</f>
        <v>-2805.5200000000004</v>
      </c>
    </row>
    <row r="31" spans="1:6" ht="18" customHeight="1">
      <c r="A31" s="68" t="s">
        <v>64</v>
      </c>
      <c r="B31" s="68"/>
      <c r="C31" s="68"/>
      <c r="D31" s="68"/>
      <c r="E31" s="68"/>
      <c r="F31" s="3">
        <f>F29+F30</f>
        <v>39739.292000000016</v>
      </c>
    </row>
    <row r="32" ht="11.25" customHeight="1"/>
    <row r="34" spans="1:6" ht="15.75">
      <c r="A34" s="29" t="s">
        <v>24</v>
      </c>
      <c r="B34" s="29" t="s">
        <v>15</v>
      </c>
      <c r="C34" s="69" t="s">
        <v>36</v>
      </c>
      <c r="D34" s="70"/>
      <c r="E34" s="71"/>
      <c r="F34" s="29" t="s">
        <v>37</v>
      </c>
    </row>
    <row r="35" spans="1:6" ht="15.75">
      <c r="A35" s="4"/>
      <c r="B35" s="6"/>
      <c r="C35" s="72"/>
      <c r="D35" s="73"/>
      <c r="E35" s="74"/>
      <c r="F35" s="7"/>
    </row>
    <row r="36" spans="1:6" s="28" customFormat="1" ht="15.75">
      <c r="A36" s="75" t="s">
        <v>38</v>
      </c>
      <c r="B36" s="75"/>
      <c r="C36" s="75"/>
      <c r="D36" s="75"/>
      <c r="E36" s="75"/>
      <c r="F36" s="30">
        <f>SUM(F35:F35)</f>
        <v>0</v>
      </c>
    </row>
  </sheetData>
  <sheetProtection/>
  <mergeCells count="17">
    <mergeCell ref="A30:E30"/>
    <mergeCell ref="A31:E31"/>
    <mergeCell ref="C34:E34"/>
    <mergeCell ref="C35:E35"/>
    <mergeCell ref="A36:E36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2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3" t="s">
        <v>67</v>
      </c>
      <c r="B1" s="63"/>
      <c r="C1" s="63"/>
      <c r="D1" s="63"/>
      <c r="E1" s="63"/>
      <c r="F1" s="63"/>
      <c r="G1" s="59"/>
    </row>
    <row r="2" spans="1:8" ht="15.75">
      <c r="A2" s="63" t="s">
        <v>62</v>
      </c>
      <c r="B2" s="63"/>
      <c r="C2" s="63"/>
      <c r="D2" s="63"/>
      <c r="E2" s="63"/>
      <c r="F2" s="63"/>
      <c r="G2" s="9"/>
      <c r="H2" s="10"/>
    </row>
    <row r="3" ht="9" customHeight="1"/>
    <row r="4" spans="1:6" ht="15.75" hidden="1" outlineLevel="1">
      <c r="A4" s="12" t="s">
        <v>54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90.1</v>
      </c>
      <c r="E5" s="12" t="s">
        <v>18</v>
      </c>
      <c r="F5" s="12"/>
    </row>
    <row r="6" ht="9" customHeight="1" collapsed="1">
      <c r="I6" s="32"/>
    </row>
    <row r="7" spans="1:6" ht="15.75">
      <c r="A7" s="9" t="s">
        <v>68</v>
      </c>
      <c r="C7" s="9"/>
      <c r="D7" s="13">
        <f>'2015'!F29</f>
        <v>28479.324</v>
      </c>
      <c r="E7" s="9" t="s">
        <v>20</v>
      </c>
      <c r="F7" s="9"/>
    </row>
    <row r="8" spans="1:6" ht="15.75">
      <c r="A8" s="9" t="s">
        <v>69</v>
      </c>
      <c r="C8" s="12"/>
      <c r="D8" s="14">
        <v>-2805.5200000000004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9" s="11" customFormat="1" ht="35.25" customHeight="1">
      <c r="A10" s="4" t="s">
        <v>24</v>
      </c>
      <c r="B10" s="16" t="s">
        <v>25</v>
      </c>
      <c r="C10" s="17" t="s">
        <v>70</v>
      </c>
      <c r="D10" s="17" t="s">
        <v>0</v>
      </c>
      <c r="E10" s="17" t="s">
        <v>27</v>
      </c>
      <c r="F10" s="17" t="s">
        <v>71</v>
      </c>
      <c r="I10" s="11" t="s">
        <v>63</v>
      </c>
    </row>
    <row r="11" spans="1:9" s="20" customFormat="1" ht="30" customHeight="1">
      <c r="A11" s="4">
        <v>1</v>
      </c>
      <c r="B11" s="18" t="s">
        <v>2</v>
      </c>
      <c r="C11" s="51">
        <v>-1418.2800000000007</v>
      </c>
      <c r="D11" s="49">
        <v>11444.04</v>
      </c>
      <c r="E11" s="49">
        <v>11444.04</v>
      </c>
      <c r="F11" s="49">
        <f>C11-D11+E11</f>
        <v>-1418.2800000000007</v>
      </c>
      <c r="G11" s="16" t="s">
        <v>42</v>
      </c>
      <c r="H11" s="16">
        <v>10.66</v>
      </c>
      <c r="I11" s="53">
        <f>H11*12*H19</f>
        <v>11525.591999999999</v>
      </c>
    </row>
    <row r="12" spans="1:9" s="20" customFormat="1" ht="15.75">
      <c r="A12" s="4">
        <v>2</v>
      </c>
      <c r="B12" s="18" t="s">
        <v>3</v>
      </c>
      <c r="C12" s="51">
        <v>-138.73000000000002</v>
      </c>
      <c r="D12" s="49">
        <v>1124.4</v>
      </c>
      <c r="E12" s="49">
        <v>1124.4</v>
      </c>
      <c r="F12" s="49">
        <f>C12-D12+E12</f>
        <v>-138.73000000000002</v>
      </c>
      <c r="G12" s="16" t="s">
        <v>43</v>
      </c>
      <c r="H12" s="16">
        <v>3.48</v>
      </c>
      <c r="I12" s="54">
        <f>H12*12*H19</f>
        <v>3762.5759999999996</v>
      </c>
    </row>
    <row r="13" spans="1:9" s="20" customFormat="1" ht="29.25" customHeight="1">
      <c r="A13" s="4">
        <v>3</v>
      </c>
      <c r="B13" s="18" t="s">
        <v>46</v>
      </c>
      <c r="C13" s="51">
        <v>-68.02999999999997</v>
      </c>
      <c r="D13" s="49">
        <v>551.4</v>
      </c>
      <c r="E13" s="49">
        <v>551.4</v>
      </c>
      <c r="F13" s="49">
        <f>C13-D13+E13</f>
        <v>-68.02999999999997</v>
      </c>
      <c r="G13" s="16" t="s">
        <v>53</v>
      </c>
      <c r="H13" s="16">
        <v>0.6</v>
      </c>
      <c r="I13" s="54">
        <f>H13*12*H19</f>
        <v>648.7199999999999</v>
      </c>
    </row>
    <row r="14" spans="1:8" s="20" customFormat="1" ht="30" customHeight="1">
      <c r="A14" s="4">
        <v>4</v>
      </c>
      <c r="B14" s="18" t="s">
        <v>50</v>
      </c>
      <c r="C14" s="51">
        <v>-1180.48</v>
      </c>
      <c r="D14" s="49">
        <v>0</v>
      </c>
      <c r="E14" s="49">
        <v>0</v>
      </c>
      <c r="F14" s="49">
        <f>C14-D14+E14</f>
        <v>-1180.48</v>
      </c>
      <c r="G14" s="19"/>
      <c r="H14" s="19"/>
    </row>
    <row r="15" spans="1:6" ht="19.5" customHeight="1">
      <c r="A15" s="4"/>
      <c r="B15" s="18" t="s">
        <v>4</v>
      </c>
      <c r="C15" s="50">
        <f>SUM(C11:C14)</f>
        <v>-2805.5200000000004</v>
      </c>
      <c r="D15" s="50">
        <f>SUM(D11:D14)</f>
        <v>13119.84</v>
      </c>
      <c r="E15" s="50">
        <f>SUM(E11:E14)</f>
        <v>13119.84</v>
      </c>
      <c r="F15" s="50">
        <f>SUM(F11:F14)</f>
        <v>-2805.5200000000004</v>
      </c>
    </row>
    <row r="16" ht="11.25" customHeight="1"/>
    <row r="17" spans="1:6" ht="15.75">
      <c r="A17" s="63" t="s">
        <v>28</v>
      </c>
      <c r="B17" s="63"/>
      <c r="C17" s="63"/>
      <c r="D17" s="63"/>
      <c r="E17" s="63"/>
      <c r="F17" s="63"/>
    </row>
    <row r="18" spans="1:8" ht="15.75">
      <c r="A18" s="59"/>
      <c r="B18" s="59"/>
      <c r="C18" s="59"/>
      <c r="D18" s="59"/>
      <c r="E18" s="59"/>
      <c r="F18" s="59"/>
      <c r="H18" s="5" t="s">
        <v>29</v>
      </c>
    </row>
    <row r="19" spans="1:8" ht="33" customHeight="1">
      <c r="A19" s="17" t="s">
        <v>41</v>
      </c>
      <c r="B19" s="64" t="s">
        <v>6</v>
      </c>
      <c r="C19" s="64"/>
      <c r="D19" s="64"/>
      <c r="E19" s="64"/>
      <c r="F19" s="21" t="s">
        <v>16</v>
      </c>
      <c r="G19" s="22"/>
      <c r="H19" s="5">
        <f>D5</f>
        <v>90.1</v>
      </c>
    </row>
    <row r="20" spans="1:10" ht="18" customHeight="1">
      <c r="A20" s="23">
        <v>1</v>
      </c>
      <c r="B20" s="65" t="s">
        <v>8</v>
      </c>
      <c r="C20" s="65"/>
      <c r="D20" s="65"/>
      <c r="E20" s="65"/>
      <c r="F20" s="1">
        <f>I12</f>
        <v>3762.5759999999996</v>
      </c>
      <c r="G20" s="24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66" t="s">
        <v>51</v>
      </c>
      <c r="C21" s="66"/>
      <c r="D21" s="66"/>
      <c r="E21" s="66"/>
      <c r="F21" s="2">
        <f>I13</f>
        <v>648.7199999999999</v>
      </c>
      <c r="G21" s="24"/>
    </row>
    <row r="22" spans="1:7" ht="18" customHeight="1" hidden="1" outlineLevel="1">
      <c r="A22" s="25">
        <v>3</v>
      </c>
      <c r="B22" s="66" t="s">
        <v>11</v>
      </c>
      <c r="C22" s="66"/>
      <c r="D22" s="66"/>
      <c r="E22" s="66"/>
      <c r="F22" s="2">
        <f>F23+F24+F25</f>
        <v>0</v>
      </c>
      <c r="G22" s="24"/>
    </row>
    <row r="23" spans="1:7" ht="16.5" customHeight="1" hidden="1" outlineLevel="1">
      <c r="A23" s="25" t="s">
        <v>12</v>
      </c>
      <c r="B23" s="66" t="s">
        <v>33</v>
      </c>
      <c r="C23" s="66"/>
      <c r="D23" s="66"/>
      <c r="E23" s="66"/>
      <c r="F23" s="3">
        <v>0</v>
      </c>
      <c r="G23" s="12"/>
    </row>
    <row r="24" spans="1:7" ht="16.5" customHeight="1" hidden="1" outlineLevel="1">
      <c r="A24" s="25" t="s">
        <v>12</v>
      </c>
      <c r="B24" s="66" t="s">
        <v>34</v>
      </c>
      <c r="C24" s="66"/>
      <c r="D24" s="66"/>
      <c r="E24" s="66"/>
      <c r="F24" s="3">
        <v>0</v>
      </c>
      <c r="G24" s="12"/>
    </row>
    <row r="25" spans="1:7" ht="16.5" customHeight="1" hidden="1" outlineLevel="1">
      <c r="A25" s="25" t="s">
        <v>12</v>
      </c>
      <c r="B25" s="66" t="s">
        <v>35</v>
      </c>
      <c r="C25" s="66"/>
      <c r="D25" s="66"/>
      <c r="E25" s="66"/>
      <c r="F25" s="3">
        <v>0</v>
      </c>
      <c r="G25" s="12"/>
    </row>
    <row r="26" spans="1:7" ht="17.25" customHeight="1" collapsed="1">
      <c r="A26" s="25">
        <v>3</v>
      </c>
      <c r="B26" s="76" t="s">
        <v>52</v>
      </c>
      <c r="C26" s="76"/>
      <c r="D26" s="76"/>
      <c r="E26" s="76"/>
      <c r="F26" s="3">
        <f>D12+D13</f>
        <v>1675.8000000000002</v>
      </c>
      <c r="G26" s="12"/>
    </row>
    <row r="27" spans="1:7" s="28" customFormat="1" ht="21" customHeight="1">
      <c r="A27" s="26"/>
      <c r="B27" s="62" t="s">
        <v>13</v>
      </c>
      <c r="C27" s="62"/>
      <c r="D27" s="62"/>
      <c r="E27" s="62"/>
      <c r="F27" s="27">
        <f>F20+F21+F22+F26</f>
        <v>6087.096</v>
      </c>
      <c r="G27" s="9"/>
    </row>
    <row r="29" spans="1:6" ht="18" customHeight="1">
      <c r="A29" s="58" t="s">
        <v>72</v>
      </c>
      <c r="B29" s="58"/>
      <c r="C29" s="58"/>
      <c r="D29" s="58"/>
      <c r="E29" s="58"/>
      <c r="F29" s="3">
        <f>D7+D15-F27</f>
        <v>35512.06800000001</v>
      </c>
    </row>
    <row r="30" spans="1:6" ht="20.25" customHeight="1">
      <c r="A30" s="67" t="s">
        <v>73</v>
      </c>
      <c r="B30" s="67"/>
      <c r="C30" s="67"/>
      <c r="D30" s="67"/>
      <c r="E30" s="67"/>
      <c r="F30" s="3">
        <f>F15</f>
        <v>-2805.5200000000004</v>
      </c>
    </row>
    <row r="31" spans="1:6" ht="18" customHeight="1">
      <c r="A31" s="68" t="s">
        <v>64</v>
      </c>
      <c r="B31" s="68"/>
      <c r="C31" s="68"/>
      <c r="D31" s="68"/>
      <c r="E31" s="68"/>
      <c r="F31" s="3">
        <f>F29+F30</f>
        <v>32706.548000000006</v>
      </c>
    </row>
    <row r="32" ht="11.25" customHeight="1"/>
    <row r="34" spans="1:6" ht="15.75">
      <c r="A34" s="29" t="s">
        <v>24</v>
      </c>
      <c r="B34" s="29" t="s">
        <v>15</v>
      </c>
      <c r="C34" s="69" t="s">
        <v>36</v>
      </c>
      <c r="D34" s="70"/>
      <c r="E34" s="71"/>
      <c r="F34" s="29" t="s">
        <v>37</v>
      </c>
    </row>
    <row r="35" spans="1:6" ht="15.75">
      <c r="A35" s="4"/>
      <c r="B35" s="6"/>
      <c r="C35" s="72"/>
      <c r="D35" s="73"/>
      <c r="E35" s="74"/>
      <c r="F35" s="7"/>
    </row>
    <row r="36" spans="1:6" s="28" customFormat="1" ht="15.75">
      <c r="A36" s="75" t="s">
        <v>38</v>
      </c>
      <c r="B36" s="75"/>
      <c r="C36" s="75"/>
      <c r="D36" s="75"/>
      <c r="E36" s="75"/>
      <c r="F36" s="30">
        <f>SUM(F35:F35)</f>
        <v>0</v>
      </c>
    </row>
  </sheetData>
  <sheetProtection/>
  <mergeCells count="17">
    <mergeCell ref="B27:E27"/>
    <mergeCell ref="A1:F1"/>
    <mergeCell ref="A2:F2"/>
    <mergeCell ref="A17:F17"/>
    <mergeCell ref="B19:E19"/>
    <mergeCell ref="B20:E20"/>
    <mergeCell ref="B21:E21"/>
    <mergeCell ref="A30:E30"/>
    <mergeCell ref="A31:E31"/>
    <mergeCell ref="C34:E34"/>
    <mergeCell ref="C35:E35"/>
    <mergeCell ref="A36:E36"/>
    <mergeCell ref="B22:E22"/>
    <mergeCell ref="B23:E23"/>
    <mergeCell ref="B24:E24"/>
    <mergeCell ref="B25:E25"/>
    <mergeCell ref="B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6"/>
  <sheetViews>
    <sheetView view="pageBreakPreview" zoomScaleSheetLayoutView="100" zoomScalePageLayoutView="0" workbookViewId="0" topLeftCell="A1">
      <selection activeCell="A7" sqref="A7:IV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3" t="s">
        <v>39</v>
      </c>
      <c r="B1" s="63"/>
      <c r="C1" s="63"/>
      <c r="D1" s="63"/>
      <c r="E1" s="63"/>
      <c r="F1" s="63"/>
      <c r="G1" s="56"/>
    </row>
    <row r="2" spans="1:8" ht="15.75">
      <c r="A2" s="63" t="s">
        <v>62</v>
      </c>
      <c r="B2" s="63"/>
      <c r="C2" s="63"/>
      <c r="D2" s="63"/>
      <c r="E2" s="63"/>
      <c r="F2" s="63"/>
      <c r="G2" s="9"/>
      <c r="H2" s="10"/>
    </row>
    <row r="3" ht="9" customHeight="1"/>
    <row r="4" spans="1:6" ht="15.75" hidden="1" outlineLevel="1">
      <c r="A4" s="12" t="s">
        <v>54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90.1</v>
      </c>
      <c r="E5" s="12" t="s">
        <v>18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21</v>
      </c>
      <c r="C8" s="12"/>
      <c r="D8" s="14">
        <f>C15</f>
        <v>-2805.52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9" s="11" customFormat="1" ht="35.2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40</v>
      </c>
      <c r="I10" s="11" t="s">
        <v>63</v>
      </c>
    </row>
    <row r="11" spans="1:9" s="20" customFormat="1" ht="30" customHeight="1">
      <c r="A11" s="4">
        <v>1</v>
      </c>
      <c r="B11" s="18" t="s">
        <v>2</v>
      </c>
      <c r="C11" s="51">
        <v>-1418.28</v>
      </c>
      <c r="D11" s="49">
        <v>11444.04</v>
      </c>
      <c r="E11" s="49">
        <v>11444.04</v>
      </c>
      <c r="F11" s="49">
        <f>C11-D11+E11</f>
        <v>-1418.2800000000007</v>
      </c>
      <c r="G11" s="16" t="s">
        <v>42</v>
      </c>
      <c r="H11" s="16">
        <v>10.66</v>
      </c>
      <c r="I11" s="53">
        <f>H11*12*H19</f>
        <v>11525.591999999999</v>
      </c>
    </row>
    <row r="12" spans="1:9" s="20" customFormat="1" ht="15.75">
      <c r="A12" s="4">
        <v>2</v>
      </c>
      <c r="B12" s="18" t="s">
        <v>3</v>
      </c>
      <c r="C12" s="51">
        <v>-138.73</v>
      </c>
      <c r="D12" s="49">
        <v>1124.4</v>
      </c>
      <c r="E12" s="49">
        <v>1124.4</v>
      </c>
      <c r="F12" s="49">
        <f>C12-D12+E12</f>
        <v>-138.73000000000002</v>
      </c>
      <c r="G12" s="16" t="s">
        <v>43</v>
      </c>
      <c r="H12" s="16">
        <v>3.48</v>
      </c>
      <c r="I12" s="54">
        <f>H12*12*H19</f>
        <v>3762.5759999999996</v>
      </c>
    </row>
    <row r="13" spans="1:9" s="20" customFormat="1" ht="29.25" customHeight="1">
      <c r="A13" s="4">
        <v>3</v>
      </c>
      <c r="B13" s="18" t="s">
        <v>46</v>
      </c>
      <c r="C13" s="51">
        <v>-68.03</v>
      </c>
      <c r="D13" s="49">
        <v>551.4</v>
      </c>
      <c r="E13" s="49">
        <v>551.4</v>
      </c>
      <c r="F13" s="49">
        <f>C13-D13+E13</f>
        <v>-68.02999999999997</v>
      </c>
      <c r="G13" s="16" t="s">
        <v>53</v>
      </c>
      <c r="H13" s="16">
        <v>0.69</v>
      </c>
      <c r="I13" s="54">
        <f>H13*12*H19</f>
        <v>746.0279999999999</v>
      </c>
    </row>
    <row r="14" spans="1:8" s="20" customFormat="1" ht="30" customHeight="1">
      <c r="A14" s="4">
        <v>4</v>
      </c>
      <c r="B14" s="18" t="s">
        <v>50</v>
      </c>
      <c r="C14" s="51">
        <v>-1180.48</v>
      </c>
      <c r="D14" s="49">
        <v>0</v>
      </c>
      <c r="E14" s="49">
        <v>0</v>
      </c>
      <c r="F14" s="49">
        <f>C14-D14+E14</f>
        <v>-1180.48</v>
      </c>
      <c r="G14" s="19"/>
      <c r="H14" s="19"/>
    </row>
    <row r="15" spans="1:6" ht="19.5" customHeight="1">
      <c r="A15" s="4"/>
      <c r="B15" s="18" t="s">
        <v>4</v>
      </c>
      <c r="C15" s="50">
        <f>SUM(C11:C14)</f>
        <v>-2805.52</v>
      </c>
      <c r="D15" s="50">
        <f>SUM(D11:D14)</f>
        <v>13119.84</v>
      </c>
      <c r="E15" s="50">
        <f>SUM(E11:E14)</f>
        <v>13119.84</v>
      </c>
      <c r="F15" s="50">
        <f>SUM(F11:F14)</f>
        <v>-2805.5200000000004</v>
      </c>
    </row>
    <row r="16" ht="11.25" customHeight="1"/>
    <row r="17" spans="1:6" ht="15.75">
      <c r="A17" s="63" t="s">
        <v>28</v>
      </c>
      <c r="B17" s="63"/>
      <c r="C17" s="63"/>
      <c r="D17" s="63"/>
      <c r="E17" s="63"/>
      <c r="F17" s="63"/>
    </row>
    <row r="18" spans="1:8" ht="15.75">
      <c r="A18" s="56"/>
      <c r="B18" s="56"/>
      <c r="C18" s="56"/>
      <c r="D18" s="56"/>
      <c r="E18" s="56"/>
      <c r="F18" s="56"/>
      <c r="H18" s="5" t="s">
        <v>29</v>
      </c>
    </row>
    <row r="19" spans="1:8" ht="33" customHeight="1">
      <c r="A19" s="17" t="s">
        <v>41</v>
      </c>
      <c r="B19" s="64" t="s">
        <v>6</v>
      </c>
      <c r="C19" s="64"/>
      <c r="D19" s="64"/>
      <c r="E19" s="64"/>
      <c r="F19" s="21" t="s">
        <v>16</v>
      </c>
      <c r="G19" s="22"/>
      <c r="H19" s="5">
        <f>D5</f>
        <v>90.1</v>
      </c>
    </row>
    <row r="20" spans="1:10" ht="18" customHeight="1">
      <c r="A20" s="23">
        <v>1</v>
      </c>
      <c r="B20" s="65" t="s">
        <v>8</v>
      </c>
      <c r="C20" s="65"/>
      <c r="D20" s="65"/>
      <c r="E20" s="65"/>
      <c r="F20" s="1">
        <f>I12</f>
        <v>3762.5759999999996</v>
      </c>
      <c r="G20" s="24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66" t="s">
        <v>51</v>
      </c>
      <c r="C21" s="66"/>
      <c r="D21" s="66"/>
      <c r="E21" s="66"/>
      <c r="F21" s="2">
        <f>I13</f>
        <v>746.0279999999999</v>
      </c>
      <c r="G21" s="24"/>
    </row>
    <row r="22" spans="1:7" ht="18" customHeight="1" hidden="1" outlineLevel="1">
      <c r="A22" s="25">
        <v>3</v>
      </c>
      <c r="B22" s="66" t="s">
        <v>11</v>
      </c>
      <c r="C22" s="66"/>
      <c r="D22" s="66"/>
      <c r="E22" s="66"/>
      <c r="F22" s="2">
        <f>F23+F24+F25</f>
        <v>0</v>
      </c>
      <c r="G22" s="24"/>
    </row>
    <row r="23" spans="1:7" ht="16.5" customHeight="1" hidden="1" outlineLevel="1">
      <c r="A23" s="25" t="s">
        <v>12</v>
      </c>
      <c r="B23" s="66" t="s">
        <v>33</v>
      </c>
      <c r="C23" s="66"/>
      <c r="D23" s="66"/>
      <c r="E23" s="66"/>
      <c r="F23" s="3">
        <v>0</v>
      </c>
      <c r="G23" s="12"/>
    </row>
    <row r="24" spans="1:7" ht="16.5" customHeight="1" hidden="1" outlineLevel="1">
      <c r="A24" s="25" t="s">
        <v>12</v>
      </c>
      <c r="B24" s="66" t="s">
        <v>34</v>
      </c>
      <c r="C24" s="66"/>
      <c r="D24" s="66"/>
      <c r="E24" s="66"/>
      <c r="F24" s="3">
        <v>0</v>
      </c>
      <c r="G24" s="12"/>
    </row>
    <row r="25" spans="1:7" ht="16.5" customHeight="1" hidden="1" outlineLevel="1">
      <c r="A25" s="25" t="s">
        <v>12</v>
      </c>
      <c r="B25" s="66" t="s">
        <v>35</v>
      </c>
      <c r="C25" s="66"/>
      <c r="D25" s="66"/>
      <c r="E25" s="66"/>
      <c r="F25" s="3">
        <v>0</v>
      </c>
      <c r="G25" s="12"/>
    </row>
    <row r="26" spans="1:7" ht="17.25" customHeight="1" collapsed="1">
      <c r="A26" s="25">
        <v>3</v>
      </c>
      <c r="B26" s="76" t="s">
        <v>52</v>
      </c>
      <c r="C26" s="76"/>
      <c r="D26" s="76"/>
      <c r="E26" s="76"/>
      <c r="F26" s="3">
        <f>D12+D13</f>
        <v>1675.8000000000002</v>
      </c>
      <c r="G26" s="12"/>
    </row>
    <row r="27" spans="1:7" s="28" customFormat="1" ht="21" customHeight="1">
      <c r="A27" s="26"/>
      <c r="B27" s="62" t="s">
        <v>13</v>
      </c>
      <c r="C27" s="62"/>
      <c r="D27" s="62"/>
      <c r="E27" s="62"/>
      <c r="F27" s="27">
        <f>F20+F21+F22+F26</f>
        <v>6184.4039999999995</v>
      </c>
      <c r="G27" s="9"/>
    </row>
    <row r="29" spans="1:6" ht="18" customHeight="1">
      <c r="A29" s="57" t="s">
        <v>66</v>
      </c>
      <c r="B29" s="57"/>
      <c r="C29" s="57"/>
      <c r="D29" s="57"/>
      <c r="E29" s="57"/>
      <c r="F29" s="3">
        <f>D7+D15-F27</f>
        <v>6935.436000000001</v>
      </c>
    </row>
    <row r="30" spans="1:6" ht="20.25" customHeight="1">
      <c r="A30" s="67" t="s">
        <v>65</v>
      </c>
      <c r="B30" s="67"/>
      <c r="C30" s="67"/>
      <c r="D30" s="67"/>
      <c r="E30" s="67"/>
      <c r="F30" s="3">
        <f>F15</f>
        <v>-2805.5200000000004</v>
      </c>
    </row>
    <row r="31" spans="1:6" ht="18" customHeight="1">
      <c r="A31" s="68" t="s">
        <v>64</v>
      </c>
      <c r="B31" s="68"/>
      <c r="C31" s="68"/>
      <c r="D31" s="68"/>
      <c r="E31" s="68"/>
      <c r="F31" s="3">
        <f>F29+F30</f>
        <v>4129.916</v>
      </c>
    </row>
    <row r="32" ht="11.25" customHeight="1"/>
    <row r="34" spans="1:6" ht="15.75">
      <c r="A34" s="29" t="s">
        <v>24</v>
      </c>
      <c r="B34" s="29" t="s">
        <v>15</v>
      </c>
      <c r="C34" s="69" t="s">
        <v>36</v>
      </c>
      <c r="D34" s="70"/>
      <c r="E34" s="71"/>
      <c r="F34" s="29" t="s">
        <v>37</v>
      </c>
    </row>
    <row r="35" spans="1:6" ht="15.75">
      <c r="A35" s="4"/>
      <c r="B35" s="6"/>
      <c r="C35" s="72"/>
      <c r="D35" s="73"/>
      <c r="E35" s="74"/>
      <c r="F35" s="7"/>
    </row>
    <row r="36" spans="1:6" s="28" customFormat="1" ht="15.75">
      <c r="A36" s="75" t="s">
        <v>38</v>
      </c>
      <c r="B36" s="75"/>
      <c r="C36" s="75"/>
      <c r="D36" s="75"/>
      <c r="E36" s="75"/>
      <c r="F36" s="30">
        <f>SUM(F35:F35)</f>
        <v>0</v>
      </c>
    </row>
  </sheetData>
  <sheetProtection selectLockedCells="1" selectUnlockedCells="1"/>
  <mergeCells count="17">
    <mergeCell ref="A30:E30"/>
    <mergeCell ref="A31:E31"/>
    <mergeCell ref="C34:E34"/>
    <mergeCell ref="C35:E35"/>
    <mergeCell ref="A36:E36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6"/>
  <sheetViews>
    <sheetView view="pageBreakPreview" zoomScaleSheetLayoutView="100" zoomScalePageLayoutView="0" workbookViewId="0" topLeftCell="A12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3" t="s">
        <v>39</v>
      </c>
      <c r="B1" s="63"/>
      <c r="C1" s="63"/>
      <c r="D1" s="63"/>
      <c r="E1" s="63"/>
      <c r="F1" s="63"/>
      <c r="G1" s="8"/>
    </row>
    <row r="2" spans="1:8" ht="15.75">
      <c r="A2" s="63" t="s">
        <v>62</v>
      </c>
      <c r="B2" s="63"/>
      <c r="C2" s="63"/>
      <c r="D2" s="63"/>
      <c r="E2" s="63"/>
      <c r="F2" s="63"/>
      <c r="G2" s="9"/>
      <c r="H2" s="10"/>
    </row>
    <row r="3" ht="9" customHeight="1"/>
    <row r="4" spans="1:6" ht="15.75" hidden="1" outlineLevel="1">
      <c r="A4" s="12" t="s">
        <v>54</v>
      </c>
      <c r="C4" s="12"/>
      <c r="D4" s="12"/>
      <c r="E4" s="12"/>
      <c r="F4" s="12"/>
    </row>
    <row r="5" spans="1:6" ht="15.75" hidden="1" outlineLevel="1">
      <c r="A5" s="12" t="s">
        <v>17</v>
      </c>
      <c r="C5" s="12"/>
      <c r="D5" s="12">
        <v>90.1</v>
      </c>
      <c r="E5" s="12" t="s">
        <v>18</v>
      </c>
      <c r="F5" s="12"/>
    </row>
    <row r="6" ht="9" customHeight="1" collapsed="1">
      <c r="I6" s="32"/>
    </row>
    <row r="7" spans="1:6" ht="15.75">
      <c r="A7" s="9" t="s">
        <v>19</v>
      </c>
      <c r="C7" s="9"/>
      <c r="D7" s="13">
        <f>'2014'!B22</f>
        <v>21446.58</v>
      </c>
      <c r="E7" s="9" t="s">
        <v>20</v>
      </c>
      <c r="F7" s="9"/>
    </row>
    <row r="8" spans="1:6" ht="15.75">
      <c r="A8" s="9" t="s">
        <v>21</v>
      </c>
      <c r="C8" s="12"/>
      <c r="D8" s="14">
        <f>C15</f>
        <v>-2805.52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9" s="11" customFormat="1" ht="35.2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40</v>
      </c>
      <c r="I10" s="11" t="s">
        <v>63</v>
      </c>
    </row>
    <row r="11" spans="1:9" s="20" customFormat="1" ht="30" customHeight="1">
      <c r="A11" s="4">
        <v>1</v>
      </c>
      <c r="B11" s="18" t="s">
        <v>2</v>
      </c>
      <c r="C11" s="51">
        <v>-1418.28</v>
      </c>
      <c r="D11" s="49">
        <v>11444.04</v>
      </c>
      <c r="E11" s="49">
        <v>11444.04</v>
      </c>
      <c r="F11" s="49">
        <f>C11-D11+E11</f>
        <v>-1418.2800000000007</v>
      </c>
      <c r="G11" s="16" t="s">
        <v>42</v>
      </c>
      <c r="H11" s="16">
        <v>10.66</v>
      </c>
      <c r="I11" s="53">
        <f>H11*12*H19</f>
        <v>11525.591999999999</v>
      </c>
    </row>
    <row r="12" spans="1:9" s="20" customFormat="1" ht="15.75">
      <c r="A12" s="4">
        <v>2</v>
      </c>
      <c r="B12" s="18" t="s">
        <v>3</v>
      </c>
      <c r="C12" s="51">
        <v>-138.73</v>
      </c>
      <c r="D12" s="49">
        <v>1124.4</v>
      </c>
      <c r="E12" s="49">
        <v>1124.4</v>
      </c>
      <c r="F12" s="49">
        <f>C12-D12+E12</f>
        <v>-138.73000000000002</v>
      </c>
      <c r="G12" s="16" t="s">
        <v>43</v>
      </c>
      <c r="H12" s="16">
        <v>3.48</v>
      </c>
      <c r="I12" s="54">
        <f>H12*12*H19</f>
        <v>3762.5759999999996</v>
      </c>
    </row>
    <row r="13" spans="1:9" s="20" customFormat="1" ht="29.25" customHeight="1">
      <c r="A13" s="4">
        <v>3</v>
      </c>
      <c r="B13" s="18" t="s">
        <v>46</v>
      </c>
      <c r="C13" s="51">
        <v>-68.03</v>
      </c>
      <c r="D13" s="49">
        <v>551.4</v>
      </c>
      <c r="E13" s="49">
        <v>551.4</v>
      </c>
      <c r="F13" s="49">
        <f>C13-D13+E13</f>
        <v>-68.02999999999997</v>
      </c>
      <c r="G13" s="16" t="s">
        <v>53</v>
      </c>
      <c r="H13" s="16">
        <v>0.6</v>
      </c>
      <c r="I13" s="54">
        <f>H13*12*H19</f>
        <v>648.7199999999999</v>
      </c>
    </row>
    <row r="14" spans="1:8" s="20" customFormat="1" ht="30" customHeight="1">
      <c r="A14" s="4">
        <v>4</v>
      </c>
      <c r="B14" s="18" t="s">
        <v>50</v>
      </c>
      <c r="C14" s="51">
        <v>-1180.48</v>
      </c>
      <c r="D14" s="49">
        <v>0</v>
      </c>
      <c r="E14" s="49">
        <v>0</v>
      </c>
      <c r="F14" s="49">
        <f>C14-D14+E14</f>
        <v>-1180.48</v>
      </c>
      <c r="G14" s="19"/>
      <c r="H14" s="19"/>
    </row>
    <row r="15" spans="1:6" ht="19.5" customHeight="1">
      <c r="A15" s="4"/>
      <c r="B15" s="18" t="s">
        <v>4</v>
      </c>
      <c r="C15" s="50">
        <f>SUM(C11:C14)</f>
        <v>-2805.52</v>
      </c>
      <c r="D15" s="50">
        <f>SUM(D11:D14)</f>
        <v>13119.84</v>
      </c>
      <c r="E15" s="50">
        <f>SUM(E11:E14)</f>
        <v>13119.84</v>
      </c>
      <c r="F15" s="50">
        <f>SUM(F11:F14)</f>
        <v>-2805.5200000000004</v>
      </c>
    </row>
    <row r="16" ht="11.25" customHeight="1"/>
    <row r="17" spans="1:6" ht="15.75">
      <c r="A17" s="63" t="s">
        <v>28</v>
      </c>
      <c r="B17" s="63"/>
      <c r="C17" s="63"/>
      <c r="D17" s="63"/>
      <c r="E17" s="63"/>
      <c r="F17" s="63"/>
    </row>
    <row r="18" spans="1:8" ht="15.75">
      <c r="A18" s="31"/>
      <c r="B18" s="8"/>
      <c r="C18" s="8"/>
      <c r="D18" s="8"/>
      <c r="E18" s="8"/>
      <c r="F18" s="8"/>
      <c r="H18" s="5" t="s">
        <v>29</v>
      </c>
    </row>
    <row r="19" spans="1:8" ht="33" customHeight="1">
      <c r="A19" s="17" t="s">
        <v>41</v>
      </c>
      <c r="B19" s="64" t="s">
        <v>6</v>
      </c>
      <c r="C19" s="64"/>
      <c r="D19" s="64"/>
      <c r="E19" s="64"/>
      <c r="F19" s="21" t="s">
        <v>16</v>
      </c>
      <c r="G19" s="22"/>
      <c r="H19" s="5">
        <f>D5</f>
        <v>90.1</v>
      </c>
    </row>
    <row r="20" spans="1:10" ht="18" customHeight="1">
      <c r="A20" s="23">
        <v>1</v>
      </c>
      <c r="B20" s="65" t="s">
        <v>8</v>
      </c>
      <c r="C20" s="65"/>
      <c r="D20" s="65"/>
      <c r="E20" s="65"/>
      <c r="F20" s="1">
        <f>I12</f>
        <v>3762.5759999999996</v>
      </c>
      <c r="G20" s="24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66" t="s">
        <v>51</v>
      </c>
      <c r="C21" s="66"/>
      <c r="D21" s="66"/>
      <c r="E21" s="66"/>
      <c r="F21" s="2">
        <f>I13</f>
        <v>648.7199999999999</v>
      </c>
      <c r="G21" s="24"/>
    </row>
    <row r="22" spans="1:7" ht="18" customHeight="1" hidden="1" outlineLevel="1">
      <c r="A22" s="25">
        <v>3</v>
      </c>
      <c r="B22" s="66" t="s">
        <v>11</v>
      </c>
      <c r="C22" s="66"/>
      <c r="D22" s="66"/>
      <c r="E22" s="66"/>
      <c r="F22" s="2">
        <f>F23+F24+F25</f>
        <v>0</v>
      </c>
      <c r="G22" s="24"/>
    </row>
    <row r="23" spans="1:7" ht="16.5" customHeight="1" hidden="1" outlineLevel="1">
      <c r="A23" s="25" t="s">
        <v>12</v>
      </c>
      <c r="B23" s="66" t="s">
        <v>33</v>
      </c>
      <c r="C23" s="66"/>
      <c r="D23" s="66"/>
      <c r="E23" s="66"/>
      <c r="F23" s="3">
        <v>0</v>
      </c>
      <c r="G23" s="12"/>
    </row>
    <row r="24" spans="1:7" ht="16.5" customHeight="1" hidden="1" outlineLevel="1">
      <c r="A24" s="25" t="s">
        <v>12</v>
      </c>
      <c r="B24" s="66" t="s">
        <v>34</v>
      </c>
      <c r="C24" s="66"/>
      <c r="D24" s="66"/>
      <c r="E24" s="66"/>
      <c r="F24" s="3">
        <v>0</v>
      </c>
      <c r="G24" s="12"/>
    </row>
    <row r="25" spans="1:7" ht="16.5" customHeight="1" hidden="1" outlineLevel="1">
      <c r="A25" s="25" t="s">
        <v>12</v>
      </c>
      <c r="B25" s="66" t="s">
        <v>35</v>
      </c>
      <c r="C25" s="66"/>
      <c r="D25" s="66"/>
      <c r="E25" s="66"/>
      <c r="F25" s="3">
        <v>0</v>
      </c>
      <c r="G25" s="12"/>
    </row>
    <row r="26" spans="1:7" ht="17.25" customHeight="1" collapsed="1">
      <c r="A26" s="25">
        <v>3</v>
      </c>
      <c r="B26" s="76" t="s">
        <v>52</v>
      </c>
      <c r="C26" s="76"/>
      <c r="D26" s="76"/>
      <c r="E26" s="76"/>
      <c r="F26" s="3">
        <f>D12+D13</f>
        <v>1675.8000000000002</v>
      </c>
      <c r="G26" s="12"/>
    </row>
    <row r="27" spans="1:7" s="28" customFormat="1" ht="21" customHeight="1">
      <c r="A27" s="26"/>
      <c r="B27" s="62" t="s">
        <v>13</v>
      </c>
      <c r="C27" s="62"/>
      <c r="D27" s="62"/>
      <c r="E27" s="62"/>
      <c r="F27" s="27">
        <f>F20+F21+F22+F26</f>
        <v>6087.096</v>
      </c>
      <c r="G27" s="9"/>
    </row>
    <row r="29" spans="1:6" ht="18" customHeight="1">
      <c r="A29" s="55" t="s">
        <v>66</v>
      </c>
      <c r="B29" s="55"/>
      <c r="C29" s="55"/>
      <c r="D29" s="55"/>
      <c r="E29" s="55"/>
      <c r="F29" s="3">
        <f>D7+D15-F27</f>
        <v>28479.324</v>
      </c>
    </row>
    <row r="30" spans="1:6" ht="20.25" customHeight="1">
      <c r="A30" s="67" t="s">
        <v>65</v>
      </c>
      <c r="B30" s="67"/>
      <c r="C30" s="67"/>
      <c r="D30" s="67"/>
      <c r="E30" s="67"/>
      <c r="F30" s="3">
        <f>F15</f>
        <v>-2805.5200000000004</v>
      </c>
    </row>
    <row r="31" spans="1:6" ht="18" customHeight="1">
      <c r="A31" s="68" t="s">
        <v>64</v>
      </c>
      <c r="B31" s="68"/>
      <c r="C31" s="68"/>
      <c r="D31" s="68"/>
      <c r="E31" s="68"/>
      <c r="F31" s="3">
        <f>F29+F30</f>
        <v>25673.804</v>
      </c>
    </row>
    <row r="32" ht="11.25" customHeight="1"/>
    <row r="34" spans="1:6" ht="15.75">
      <c r="A34" s="29" t="s">
        <v>24</v>
      </c>
      <c r="B34" s="29" t="s">
        <v>15</v>
      </c>
      <c r="C34" s="69" t="s">
        <v>36</v>
      </c>
      <c r="D34" s="70"/>
      <c r="E34" s="71"/>
      <c r="F34" s="29" t="s">
        <v>37</v>
      </c>
    </row>
    <row r="35" spans="1:6" ht="15.75">
      <c r="A35" s="4"/>
      <c r="B35" s="6"/>
      <c r="C35" s="72"/>
      <c r="D35" s="73"/>
      <c r="E35" s="74"/>
      <c r="F35" s="7"/>
    </row>
    <row r="36" spans="1:6" s="28" customFormat="1" ht="15.75">
      <c r="A36" s="75" t="s">
        <v>38</v>
      </c>
      <c r="B36" s="75"/>
      <c r="C36" s="75"/>
      <c r="D36" s="75"/>
      <c r="E36" s="75"/>
      <c r="F36" s="30">
        <f>SUM(F35:F35)</f>
        <v>0</v>
      </c>
    </row>
  </sheetData>
  <sheetProtection selectLockedCells="1" selectUnlockedCells="1"/>
  <mergeCells count="17">
    <mergeCell ref="A1:F1"/>
    <mergeCell ref="A2:F2"/>
    <mergeCell ref="A17:F17"/>
    <mergeCell ref="B19:E19"/>
    <mergeCell ref="B20:E20"/>
    <mergeCell ref="B27:E27"/>
    <mergeCell ref="B21:E21"/>
    <mergeCell ref="B22:E22"/>
    <mergeCell ref="B23:E23"/>
    <mergeCell ref="B24:E24"/>
    <mergeCell ref="C35:E35"/>
    <mergeCell ref="A36:E36"/>
    <mergeCell ref="B25:E25"/>
    <mergeCell ref="B26:E26"/>
    <mergeCell ref="A30:E30"/>
    <mergeCell ref="A31:E31"/>
    <mergeCell ref="C34:E34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6">
      <selection activeCell="E9" sqref="E9:E1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77" t="s">
        <v>44</v>
      </c>
      <c r="B1" s="77"/>
      <c r="C1" s="77"/>
      <c r="D1" s="77"/>
      <c r="E1" s="77"/>
    </row>
    <row r="2" spans="1:5" ht="18.75">
      <c r="A2" s="77" t="s">
        <v>55</v>
      </c>
      <c r="B2" s="77"/>
      <c r="C2" s="77"/>
      <c r="D2" s="77"/>
      <c r="E2" s="77"/>
    </row>
    <row r="3" ht="18.75">
      <c r="A3" s="33"/>
    </row>
    <row r="4" ht="18.75">
      <c r="A4" s="34" t="s">
        <v>54</v>
      </c>
    </row>
    <row r="5" ht="18.75">
      <c r="A5" s="34" t="s">
        <v>56</v>
      </c>
    </row>
    <row r="6" ht="18.75">
      <c r="A6" s="34"/>
    </row>
    <row r="7" ht="16.5" thickBot="1">
      <c r="A7" s="35" t="s">
        <v>57</v>
      </c>
    </row>
    <row r="8" spans="1:5" ht="50.25" customHeight="1" thickBot="1">
      <c r="A8" s="36"/>
      <c r="B8" s="37" t="s">
        <v>45</v>
      </c>
      <c r="C8" s="37" t="s">
        <v>0</v>
      </c>
      <c r="D8" s="37" t="s">
        <v>1</v>
      </c>
      <c r="E8" s="37" t="s">
        <v>21</v>
      </c>
    </row>
    <row r="9" spans="1:5" ht="24" customHeight="1" thickBot="1">
      <c r="A9" s="38" t="s">
        <v>2</v>
      </c>
      <c r="B9" s="39">
        <v>953.67</v>
      </c>
      <c r="C9" s="39">
        <v>11444.04</v>
      </c>
      <c r="D9" s="39">
        <v>10979.43</v>
      </c>
      <c r="E9" s="39">
        <v>1418.28</v>
      </c>
    </row>
    <row r="10" spans="1:5" ht="19.5" customHeight="1" thickBot="1">
      <c r="A10" s="38" t="s">
        <v>3</v>
      </c>
      <c r="B10" s="39">
        <v>93.7</v>
      </c>
      <c r="C10" s="39">
        <v>1124.4</v>
      </c>
      <c r="D10" s="39">
        <v>1079.37</v>
      </c>
      <c r="E10" s="39">
        <v>138.73</v>
      </c>
    </row>
    <row r="11" spans="1:5" ht="37.5" customHeight="1" thickBot="1">
      <c r="A11" s="38" t="s">
        <v>46</v>
      </c>
      <c r="B11" s="39">
        <v>82</v>
      </c>
      <c r="C11" s="39">
        <v>551.4</v>
      </c>
      <c r="D11" s="39">
        <v>565.37</v>
      </c>
      <c r="E11" s="39">
        <v>68.03</v>
      </c>
    </row>
    <row r="12" spans="1:5" ht="33" customHeight="1" thickBot="1">
      <c r="A12" s="38" t="s">
        <v>50</v>
      </c>
      <c r="B12" s="39">
        <v>1180.48</v>
      </c>
      <c r="C12" s="39">
        <v>0</v>
      </c>
      <c r="D12" s="39">
        <v>0</v>
      </c>
      <c r="E12" s="39">
        <v>1180.48</v>
      </c>
    </row>
    <row r="13" spans="1:5" ht="33" customHeight="1" thickBot="1">
      <c r="A13" s="38" t="s">
        <v>4</v>
      </c>
      <c r="B13" s="40">
        <v>2309.85</v>
      </c>
      <c r="C13" s="40">
        <v>13119.84</v>
      </c>
      <c r="D13" s="40">
        <v>12624.17</v>
      </c>
      <c r="E13" s="40">
        <v>2805.52</v>
      </c>
    </row>
    <row r="14" ht="18.75">
      <c r="A14" s="41"/>
    </row>
    <row r="15" ht="19.5" thickBot="1">
      <c r="A15" s="41" t="s">
        <v>5</v>
      </c>
    </row>
    <row r="16" spans="1:3" ht="38.25" thickBot="1">
      <c r="A16" s="42" t="s">
        <v>47</v>
      </c>
      <c r="B16" s="37" t="s">
        <v>6</v>
      </c>
      <c r="C16" s="37" t="s">
        <v>16</v>
      </c>
    </row>
    <row r="17" spans="1:3" ht="19.5" thickBot="1">
      <c r="A17" s="43" t="s">
        <v>7</v>
      </c>
      <c r="B17" s="44" t="s">
        <v>3</v>
      </c>
      <c r="C17" s="39">
        <v>1675.8</v>
      </c>
    </row>
    <row r="18" spans="1:3" ht="19.5" thickBot="1">
      <c r="A18" s="43" t="s">
        <v>9</v>
      </c>
      <c r="B18" s="44" t="s">
        <v>51</v>
      </c>
      <c r="C18" s="39">
        <v>648.72</v>
      </c>
    </row>
    <row r="19" spans="1:3" ht="19.5" thickBot="1">
      <c r="A19" s="43" t="s">
        <v>10</v>
      </c>
      <c r="B19" s="44" t="s">
        <v>8</v>
      </c>
      <c r="C19" s="39">
        <v>3459.84</v>
      </c>
    </row>
    <row r="20" spans="1:3" ht="38.25" thickBot="1">
      <c r="A20" s="38"/>
      <c r="B20" s="45" t="s">
        <v>48</v>
      </c>
      <c r="C20" s="40">
        <v>5784.36</v>
      </c>
    </row>
    <row r="21" ht="15.75" thickBot="1">
      <c r="A21" s="46"/>
    </row>
    <row r="22" spans="1:2" ht="57" thickBot="1">
      <c r="A22" s="52" t="s">
        <v>58</v>
      </c>
      <c r="B22" s="37">
        <v>21446.58</v>
      </c>
    </row>
    <row r="23" spans="1:2" ht="57" thickBot="1">
      <c r="A23" s="38" t="s">
        <v>59</v>
      </c>
      <c r="B23" s="40">
        <v>2805.52</v>
      </c>
    </row>
    <row r="24" spans="1:2" ht="38.25" thickBot="1">
      <c r="A24" s="43" t="s">
        <v>14</v>
      </c>
      <c r="B24" s="40" t="s">
        <v>60</v>
      </c>
    </row>
    <row r="25" spans="1:2" ht="38.25" thickBot="1">
      <c r="A25" s="43" t="s">
        <v>49</v>
      </c>
      <c r="B25" s="40">
        <v>1418.28</v>
      </c>
    </row>
    <row r="26" ht="15">
      <c r="A26" s="46"/>
    </row>
    <row r="27" ht="15.75">
      <c r="A27" s="47" t="s">
        <v>61</v>
      </c>
    </row>
    <row r="28" ht="15.75">
      <c r="A28" s="48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2017-08-02T10:44:52Z</cp:lastPrinted>
  <dcterms:created xsi:type="dcterms:W3CDTF">2015-10-12T10:40:12Z</dcterms:created>
  <dcterms:modified xsi:type="dcterms:W3CDTF">2018-03-01T16:04:44Z</dcterms:modified>
  <cp:category/>
  <cp:version/>
  <cp:contentType/>
  <cp:contentStatus/>
</cp:coreProperties>
</file>