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'2015'!$A$1:$F$31</definedName>
    <definedName name="_xlnm.Print_Area" localSheetId="2">'2015 (2)'!$A$1:$F$31</definedName>
  </definedNames>
  <calcPr fullCalcOnLoad="1" refMode="R1C1"/>
</workbook>
</file>

<file path=xl/sharedStrings.xml><?xml version="1.0" encoding="utf-8"?>
<sst xmlns="http://schemas.openxmlformats.org/spreadsheetml/2006/main" count="222" uniqueCount="80">
  <si>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</si>
  <si>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</si>
  <si>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</si>
  <si>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</si>
  <si>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</si>
  <si>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</si>
  <si>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</si>
  <si>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</si>
  <si>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</si>
  <si>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</si>
  <si>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</si>
  <si>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</si>
  <si>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</si>
  <si>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</si>
  <si>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</si>
  <si>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</si>
  <si>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</si>
  <si>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</si>
  <si>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</si>
  <si>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</si>
  <si>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</si>
  <si>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</si>
  <si>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</si>
  <si>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</si>
  <si>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</si>
  <si>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</si>
  <si>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</si>
  <si>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</si>
  <si>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</si>
  <si>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</si>
  <si>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</si>
  <si>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</si>
  <si>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</si>
  <si>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</si>
  <si>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</si>
  <si>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</si>
  <si>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</si>
  <si>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</si>
  <si>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</si>
  <si>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</si>
  <si>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</si>
  <si>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</si>
  <si>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</si>
  <si>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</si>
  <si>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</si>
  <si>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</si>
  <si>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</si>
  <si>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</si>
  <si>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</si>
  <si>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</si>
  <si>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Вывоз и складирование ТБО</t>
  </si>
  <si>
    <t>Сальдо на 01.01.2015г (по начислениям) (+)</t>
  </si>
  <si>
    <t>В управлении ООО «УК Старый Город» - с 01.02.2011 года</t>
  </si>
  <si>
    <t>кгм</t>
  </si>
  <si>
    <t>В управлении ООО «УК Старый Город» -   с 01.02.2011 года</t>
  </si>
  <si>
    <t>Ул. 3-я Б. Окружная, д. 44</t>
  </si>
  <si>
    <t>Ул. 3-я Б. Окружная, д.44</t>
  </si>
  <si>
    <t>Общая площадь квартир – 113,9 м.кв.</t>
  </si>
  <si>
    <t>Остаток на 01.01.2014 года – 14241,96 (+)</t>
  </si>
  <si>
    <t>13308,98</t>
  </si>
  <si>
    <t>Экономист ООО «УК Старый город»                                                                    Хромушина Т.В.</t>
  </si>
  <si>
    <t>в год</t>
  </si>
  <si>
    <t>Справочно: финансовый результат с учетом задолженности</t>
  </si>
  <si>
    <t>Задолженность населения на 31.12.2015 г.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</si>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</sst>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zoomScalePageLayoutView="0" workbookViewId="0" topLeftCell="A14">
      <selection activeCell="A1" sqref="A1:F3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72</v>
      </c>
      <c r="B1" s="63"/>
      <c r="C1" s="63"/>
      <c r="D1" s="63"/>
      <c r="E1" s="63"/>
      <c r="F1" s="63"/>
      <c r="G1" s="60"/>
    </row>
    <row r="2" spans="1:8" ht="15.75">
      <c r="A2" s="63" t="s">
        <v>55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113.9</v>
      </c>
      <c r="E5" s="12" t="s">
        <v>19</v>
      </c>
      <c r="F5" s="12"/>
    </row>
    <row r="6" ht="9" customHeight="1" collapsed="1">
      <c r="I6" s="31"/>
    </row>
    <row r="7" spans="1:6" ht="15.75">
      <c r="A7" s="9" t="s">
        <v>73</v>
      </c>
      <c r="C7" s="9"/>
      <c r="D7" s="13">
        <f>'2016'!F28</f>
        <v>36561.659999999996</v>
      </c>
      <c r="E7" s="9" t="s">
        <v>21</v>
      </c>
      <c r="F7" s="9"/>
    </row>
    <row r="8" spans="1:6" ht="15.75">
      <c r="A8" s="9" t="s">
        <v>74</v>
      </c>
      <c r="C8" s="12"/>
      <c r="D8" s="14">
        <f>C14</f>
        <v>-27969.08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9" s="11" customFormat="1" ht="32.25" customHeight="1">
      <c r="A10" s="4" t="s">
        <v>25</v>
      </c>
      <c r="B10" s="16" t="s">
        <v>26</v>
      </c>
      <c r="C10" s="17" t="s">
        <v>75</v>
      </c>
      <c r="D10" s="17" t="s">
        <v>0</v>
      </c>
      <c r="E10" s="17" t="s">
        <v>28</v>
      </c>
      <c r="F10" s="17" t="s">
        <v>76</v>
      </c>
      <c r="I10" s="11" t="s">
        <v>61</v>
      </c>
    </row>
    <row r="11" spans="1:9" s="19" customFormat="1" ht="30" customHeight="1">
      <c r="A11" s="4">
        <v>1</v>
      </c>
      <c r="B11" s="18" t="s">
        <v>2</v>
      </c>
      <c r="C11" s="49">
        <v>-24021.5</v>
      </c>
      <c r="D11" s="47">
        <v>12793.2</v>
      </c>
      <c r="E11" s="47">
        <v>6671.76</v>
      </c>
      <c r="F11" s="47">
        <f>C11-D11+E11</f>
        <v>-30142.939999999995</v>
      </c>
      <c r="G11" s="16" t="s">
        <v>40</v>
      </c>
      <c r="H11" s="16">
        <v>9.29</v>
      </c>
      <c r="I11" s="52">
        <f>H11*12*H18</f>
        <v>12697.572</v>
      </c>
    </row>
    <row r="12" spans="1:9" s="19" customFormat="1" ht="15.75">
      <c r="A12" s="4">
        <v>2</v>
      </c>
      <c r="B12" s="18" t="s">
        <v>3</v>
      </c>
      <c r="C12" s="49">
        <v>-2669.0600000000004</v>
      </c>
      <c r="D12" s="47">
        <v>1421.52</v>
      </c>
      <c r="E12" s="47">
        <v>741.36</v>
      </c>
      <c r="F12" s="47">
        <f>C12-D12+E12</f>
        <v>-3349.2200000000003</v>
      </c>
      <c r="G12" s="16" t="s">
        <v>41</v>
      </c>
      <c r="H12" s="16">
        <v>3.2</v>
      </c>
      <c r="I12" s="53">
        <f>H12*12*H18</f>
        <v>4373.760000000001</v>
      </c>
    </row>
    <row r="13" spans="1:9" s="19" customFormat="1" ht="29.25" customHeight="1">
      <c r="A13" s="4">
        <v>3</v>
      </c>
      <c r="B13" s="18" t="s">
        <v>44</v>
      </c>
      <c r="C13" s="49">
        <v>-1278.5200000000002</v>
      </c>
      <c r="D13" s="47">
        <v>697.08</v>
      </c>
      <c r="E13" s="47">
        <v>363.48</v>
      </c>
      <c r="F13" s="47">
        <f>C13-D13+E13</f>
        <v>-1612.1200000000003</v>
      </c>
      <c r="G13" s="16" t="s">
        <v>53</v>
      </c>
      <c r="H13" s="16">
        <v>0.6</v>
      </c>
      <c r="I13" s="53">
        <f>H13*12*H18</f>
        <v>820.0799999999999</v>
      </c>
    </row>
    <row r="14" spans="1:6" ht="19.5" customHeight="1">
      <c r="A14" s="4"/>
      <c r="B14" s="18" t="s">
        <v>4</v>
      </c>
      <c r="C14" s="48">
        <f>SUM(C11:C13)</f>
        <v>-27969.08</v>
      </c>
      <c r="D14" s="48">
        <f>SUM(D11:D13)</f>
        <v>14911.800000000001</v>
      </c>
      <c r="E14" s="48">
        <f>SUM(E11:E13)</f>
        <v>7776.6</v>
      </c>
      <c r="F14" s="48">
        <f>SUM(F11:F13)</f>
        <v>-35104.28</v>
      </c>
    </row>
    <row r="15" ht="11.25" customHeight="1">
      <c r="H15" s="61" t="s">
        <v>79</v>
      </c>
    </row>
    <row r="16" spans="1:6" ht="15.75">
      <c r="A16" s="63" t="s">
        <v>29</v>
      </c>
      <c r="B16" s="63"/>
      <c r="C16" s="63"/>
      <c r="D16" s="63"/>
      <c r="E16" s="63"/>
      <c r="F16" s="63"/>
    </row>
    <row r="17" spans="1:8" ht="15.75">
      <c r="A17" s="60"/>
      <c r="B17" s="60"/>
      <c r="C17" s="60"/>
      <c r="D17" s="60"/>
      <c r="E17" s="60"/>
      <c r="F17" s="60"/>
      <c r="H17" s="5" t="s">
        <v>30</v>
      </c>
    </row>
    <row r="18" spans="1:8" ht="33" customHeight="1">
      <c r="A18" s="17" t="s">
        <v>39</v>
      </c>
      <c r="B18" s="64" t="s">
        <v>6</v>
      </c>
      <c r="C18" s="64"/>
      <c r="D18" s="64"/>
      <c r="E18" s="64"/>
      <c r="F18" s="20" t="s">
        <v>17</v>
      </c>
      <c r="G18" s="21"/>
      <c r="H18" s="5">
        <f>D5</f>
        <v>113.9</v>
      </c>
    </row>
    <row r="19" spans="1:7" ht="18" customHeight="1">
      <c r="A19" s="22">
        <v>1</v>
      </c>
      <c r="B19" s="65" t="s">
        <v>8</v>
      </c>
      <c r="C19" s="65"/>
      <c r="D19" s="65"/>
      <c r="E19" s="65"/>
      <c r="F19" s="1">
        <f>I12</f>
        <v>4373.760000000001</v>
      </c>
      <c r="G19" s="23"/>
    </row>
    <row r="20" spans="1:7" ht="18" customHeight="1">
      <c r="A20" s="24">
        <v>2</v>
      </c>
      <c r="B20" s="66" t="s">
        <v>49</v>
      </c>
      <c r="C20" s="66"/>
      <c r="D20" s="66"/>
      <c r="E20" s="66"/>
      <c r="F20" s="2">
        <f>I13</f>
        <v>820.0799999999999</v>
      </c>
      <c r="G20" s="23"/>
    </row>
    <row r="21" spans="1:7" ht="18" customHeight="1" hidden="1" outlineLevel="1">
      <c r="A21" s="24">
        <v>3</v>
      </c>
      <c r="B21" s="66" t="s">
        <v>11</v>
      </c>
      <c r="C21" s="66"/>
      <c r="D21" s="66"/>
      <c r="E21" s="66"/>
      <c r="F21" s="2">
        <f>F22+F23+F24</f>
        <v>0</v>
      </c>
      <c r="G21" s="23"/>
    </row>
    <row r="22" spans="1:7" ht="16.5" customHeight="1" hidden="1" outlineLevel="1">
      <c r="A22" s="24" t="s">
        <v>12</v>
      </c>
      <c r="B22" s="66" t="s">
        <v>31</v>
      </c>
      <c r="C22" s="66"/>
      <c r="D22" s="66"/>
      <c r="E22" s="66"/>
      <c r="F22" s="3">
        <v>0</v>
      </c>
      <c r="G22" s="12"/>
    </row>
    <row r="23" spans="1:7" ht="16.5" customHeight="1" hidden="1" outlineLevel="1">
      <c r="A23" s="24" t="s">
        <v>12</v>
      </c>
      <c r="B23" s="66" t="s">
        <v>32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4" t="s">
        <v>12</v>
      </c>
      <c r="B24" s="66" t="s">
        <v>33</v>
      </c>
      <c r="C24" s="66"/>
      <c r="D24" s="66"/>
      <c r="E24" s="66"/>
      <c r="F24" s="3">
        <v>0</v>
      </c>
      <c r="G24" s="12"/>
    </row>
    <row r="25" spans="1:7" ht="17.25" customHeight="1" collapsed="1">
      <c r="A25" s="24">
        <v>3</v>
      </c>
      <c r="B25" s="76" t="s">
        <v>50</v>
      </c>
      <c r="C25" s="76"/>
      <c r="D25" s="76"/>
      <c r="E25" s="76"/>
      <c r="F25" s="3">
        <f>D13+D12</f>
        <v>2118.6</v>
      </c>
      <c r="G25" s="12"/>
    </row>
    <row r="26" spans="1:7" s="27" customFormat="1" ht="21" customHeight="1">
      <c r="A26" s="25"/>
      <c r="B26" s="62" t="s">
        <v>13</v>
      </c>
      <c r="C26" s="62"/>
      <c r="D26" s="62"/>
      <c r="E26" s="62"/>
      <c r="F26" s="26">
        <f>F19+F20+F21+F25</f>
        <v>7312.4400000000005</v>
      </c>
      <c r="G26" s="9"/>
    </row>
    <row r="28" spans="1:6" ht="18" customHeight="1">
      <c r="A28" s="59" t="s">
        <v>77</v>
      </c>
      <c r="B28" s="59"/>
      <c r="C28" s="59"/>
      <c r="D28" s="59"/>
      <c r="E28" s="59"/>
      <c r="F28" s="3">
        <f>D7+D14-F26</f>
        <v>44161.02</v>
      </c>
    </row>
    <row r="29" spans="1:6" ht="20.25" customHeight="1">
      <c r="A29" s="67" t="s">
        <v>78</v>
      </c>
      <c r="B29" s="67"/>
      <c r="C29" s="67"/>
      <c r="D29" s="67"/>
      <c r="E29" s="67"/>
      <c r="F29" s="3">
        <f>F14</f>
        <v>-35104.28</v>
      </c>
    </row>
    <row r="30" spans="1:6" ht="18" customHeight="1">
      <c r="A30" s="68" t="s">
        <v>62</v>
      </c>
      <c r="B30" s="68"/>
      <c r="C30" s="68"/>
      <c r="D30" s="68"/>
      <c r="E30" s="68"/>
      <c r="F30" s="3">
        <f>F28+F29</f>
        <v>9056.739999999998</v>
      </c>
    </row>
    <row r="31" ht="11.25" customHeight="1"/>
    <row r="33" spans="1:6" ht="15.75">
      <c r="A33" s="28" t="s">
        <v>25</v>
      </c>
      <c r="B33" s="28" t="s">
        <v>16</v>
      </c>
      <c r="C33" s="69" t="s">
        <v>34</v>
      </c>
      <c r="D33" s="70"/>
      <c r="E33" s="71"/>
      <c r="F33" s="28" t="s">
        <v>35</v>
      </c>
    </row>
    <row r="34" spans="1:6" ht="15.75">
      <c r="A34" s="4"/>
      <c r="B34" s="6"/>
      <c r="C34" s="72"/>
      <c r="D34" s="73"/>
      <c r="E34" s="74"/>
      <c r="F34" s="7"/>
    </row>
    <row r="35" spans="1:6" s="27" customFormat="1" ht="15.75">
      <c r="A35" s="75" t="s">
        <v>36</v>
      </c>
      <c r="B35" s="75"/>
      <c r="C35" s="75"/>
      <c r="D35" s="75"/>
      <c r="E35" s="75"/>
      <c r="F35" s="29">
        <f>SUM(F34:F34)</f>
        <v>0</v>
      </c>
    </row>
  </sheetData>
  <sheetProtection/>
  <mergeCells count="17">
    <mergeCell ref="A29:E29"/>
    <mergeCell ref="A30:E30"/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65</v>
      </c>
      <c r="B1" s="63"/>
      <c r="C1" s="63"/>
      <c r="D1" s="63"/>
      <c r="E1" s="63"/>
      <c r="F1" s="63"/>
      <c r="G1" s="58"/>
    </row>
    <row r="2" spans="1:8" ht="15.75">
      <c r="A2" s="63" t="s">
        <v>55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113.9</v>
      </c>
      <c r="E5" s="12" t="s">
        <v>19</v>
      </c>
      <c r="F5" s="12"/>
    </row>
    <row r="6" ht="9" customHeight="1" collapsed="1">
      <c r="I6" s="31"/>
    </row>
    <row r="7" spans="1:6" ht="15.75">
      <c r="A7" s="9" t="s">
        <v>66</v>
      </c>
      <c r="C7" s="9"/>
      <c r="D7" s="13">
        <f>'2015'!F28</f>
        <v>28962.299999999996</v>
      </c>
      <c r="E7" s="9" t="s">
        <v>21</v>
      </c>
      <c r="F7" s="9"/>
    </row>
    <row r="8" spans="1:6" ht="15.75">
      <c r="A8" s="9" t="s">
        <v>67</v>
      </c>
      <c r="C8" s="12"/>
      <c r="D8" s="14">
        <v>-21428.480000000003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9" s="11" customFormat="1" ht="32.25" customHeight="1">
      <c r="A10" s="4" t="s">
        <v>25</v>
      </c>
      <c r="B10" s="16" t="s">
        <v>26</v>
      </c>
      <c r="C10" s="17" t="s">
        <v>68</v>
      </c>
      <c r="D10" s="17" t="s">
        <v>0</v>
      </c>
      <c r="E10" s="17" t="s">
        <v>28</v>
      </c>
      <c r="F10" s="17" t="s">
        <v>69</v>
      </c>
      <c r="I10" s="11" t="s">
        <v>61</v>
      </c>
    </row>
    <row r="11" spans="1:9" s="19" customFormat="1" ht="30" customHeight="1">
      <c r="A11" s="4">
        <v>1</v>
      </c>
      <c r="B11" s="18" t="s">
        <v>2</v>
      </c>
      <c r="C11" s="49">
        <v>-18410.18</v>
      </c>
      <c r="D11" s="47">
        <v>12793.2</v>
      </c>
      <c r="E11" s="47">
        <v>7181.88</v>
      </c>
      <c r="F11" s="47">
        <f>C11-D11+E11</f>
        <v>-24021.5</v>
      </c>
      <c r="G11" s="16" t="s">
        <v>40</v>
      </c>
      <c r="H11" s="16">
        <v>9.29</v>
      </c>
      <c r="I11" s="52">
        <f>H11*12*H18</f>
        <v>12697.572</v>
      </c>
    </row>
    <row r="12" spans="1:9" s="19" customFormat="1" ht="15.75">
      <c r="A12" s="4">
        <v>2</v>
      </c>
      <c r="B12" s="18" t="s">
        <v>3</v>
      </c>
      <c r="C12" s="49">
        <v>-2045.5800000000002</v>
      </c>
      <c r="D12" s="47">
        <v>1421.52</v>
      </c>
      <c r="E12" s="47">
        <v>798.04</v>
      </c>
      <c r="F12" s="47">
        <f>C12-D12+E12</f>
        <v>-2669.0600000000004</v>
      </c>
      <c r="G12" s="16" t="s">
        <v>41</v>
      </c>
      <c r="H12" s="16">
        <v>3.2</v>
      </c>
      <c r="I12" s="53">
        <f>H12*12*H18</f>
        <v>4373.760000000001</v>
      </c>
    </row>
    <row r="13" spans="1:9" s="19" customFormat="1" ht="29.25" customHeight="1">
      <c r="A13" s="4">
        <v>3</v>
      </c>
      <c r="B13" s="18" t="s">
        <v>44</v>
      </c>
      <c r="C13" s="49">
        <v>-972.7200000000003</v>
      </c>
      <c r="D13" s="47">
        <v>697.08</v>
      </c>
      <c r="E13" s="47">
        <v>391.28</v>
      </c>
      <c r="F13" s="47">
        <f>C13-D13+E13</f>
        <v>-1278.5200000000002</v>
      </c>
      <c r="G13" s="16" t="s">
        <v>53</v>
      </c>
      <c r="H13" s="16">
        <v>0.6</v>
      </c>
      <c r="I13" s="53">
        <f>H13*12*H18</f>
        <v>820.0799999999999</v>
      </c>
    </row>
    <row r="14" spans="1:6" ht="19.5" customHeight="1">
      <c r="A14" s="4"/>
      <c r="B14" s="18" t="s">
        <v>4</v>
      </c>
      <c r="C14" s="48">
        <f>SUM(C11:C13)</f>
        <v>-21428.480000000003</v>
      </c>
      <c r="D14" s="48">
        <f>SUM(D11:D13)</f>
        <v>14911.800000000001</v>
      </c>
      <c r="E14" s="48">
        <f>SUM(E11:E13)</f>
        <v>8371.2</v>
      </c>
      <c r="F14" s="48">
        <f>SUM(F11:F13)</f>
        <v>-27969.08</v>
      </c>
    </row>
    <row r="15" ht="11.25" customHeight="1"/>
    <row r="16" spans="1:6" ht="15.75">
      <c r="A16" s="63" t="s">
        <v>29</v>
      </c>
      <c r="B16" s="63"/>
      <c r="C16" s="63"/>
      <c r="D16" s="63"/>
      <c r="E16" s="63"/>
      <c r="F16" s="63"/>
    </row>
    <row r="17" spans="1:8" ht="15.75">
      <c r="A17" s="58"/>
      <c r="B17" s="58"/>
      <c r="C17" s="58"/>
      <c r="D17" s="58"/>
      <c r="E17" s="58"/>
      <c r="F17" s="58"/>
      <c r="H17" s="5" t="s">
        <v>30</v>
      </c>
    </row>
    <row r="18" spans="1:8" ht="33" customHeight="1">
      <c r="A18" s="17" t="s">
        <v>39</v>
      </c>
      <c r="B18" s="64" t="s">
        <v>6</v>
      </c>
      <c r="C18" s="64"/>
      <c r="D18" s="64"/>
      <c r="E18" s="64"/>
      <c r="F18" s="20" t="s">
        <v>17</v>
      </c>
      <c r="G18" s="21"/>
      <c r="H18" s="5">
        <f>D5</f>
        <v>113.9</v>
      </c>
    </row>
    <row r="19" spans="1:7" ht="18" customHeight="1">
      <c r="A19" s="22">
        <v>1</v>
      </c>
      <c r="B19" s="65" t="s">
        <v>8</v>
      </c>
      <c r="C19" s="65"/>
      <c r="D19" s="65"/>
      <c r="E19" s="65"/>
      <c r="F19" s="1">
        <f>I12</f>
        <v>4373.760000000001</v>
      </c>
      <c r="G19" s="23"/>
    </row>
    <row r="20" spans="1:7" ht="18" customHeight="1">
      <c r="A20" s="24">
        <v>2</v>
      </c>
      <c r="B20" s="66" t="s">
        <v>49</v>
      </c>
      <c r="C20" s="66"/>
      <c r="D20" s="66"/>
      <c r="E20" s="66"/>
      <c r="F20" s="2">
        <f>I13</f>
        <v>820.0799999999999</v>
      </c>
      <c r="G20" s="23"/>
    </row>
    <row r="21" spans="1:7" ht="18" customHeight="1" hidden="1" outlineLevel="1">
      <c r="A21" s="24">
        <v>3</v>
      </c>
      <c r="B21" s="66" t="s">
        <v>11</v>
      </c>
      <c r="C21" s="66"/>
      <c r="D21" s="66"/>
      <c r="E21" s="66"/>
      <c r="F21" s="2">
        <f>F22+F23+F24</f>
        <v>0</v>
      </c>
      <c r="G21" s="23"/>
    </row>
    <row r="22" spans="1:7" ht="16.5" customHeight="1" hidden="1" outlineLevel="1">
      <c r="A22" s="24" t="s">
        <v>12</v>
      </c>
      <c r="B22" s="66" t="s">
        <v>31</v>
      </c>
      <c r="C22" s="66"/>
      <c r="D22" s="66"/>
      <c r="E22" s="66"/>
      <c r="F22" s="3">
        <v>0</v>
      </c>
      <c r="G22" s="12"/>
    </row>
    <row r="23" spans="1:7" ht="16.5" customHeight="1" hidden="1" outlineLevel="1">
      <c r="A23" s="24" t="s">
        <v>12</v>
      </c>
      <c r="B23" s="66" t="s">
        <v>32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4" t="s">
        <v>12</v>
      </c>
      <c r="B24" s="66" t="s">
        <v>33</v>
      </c>
      <c r="C24" s="66"/>
      <c r="D24" s="66"/>
      <c r="E24" s="66"/>
      <c r="F24" s="3">
        <v>0</v>
      </c>
      <c r="G24" s="12"/>
    </row>
    <row r="25" spans="1:7" ht="17.25" customHeight="1" collapsed="1">
      <c r="A25" s="24">
        <v>3</v>
      </c>
      <c r="B25" s="76" t="s">
        <v>50</v>
      </c>
      <c r="C25" s="76"/>
      <c r="D25" s="76"/>
      <c r="E25" s="76"/>
      <c r="F25" s="3">
        <f>D13+D12</f>
        <v>2118.6</v>
      </c>
      <c r="G25" s="12"/>
    </row>
    <row r="26" spans="1:7" s="27" customFormat="1" ht="21" customHeight="1">
      <c r="A26" s="25"/>
      <c r="B26" s="62" t="s">
        <v>13</v>
      </c>
      <c r="C26" s="62"/>
      <c r="D26" s="62"/>
      <c r="E26" s="62"/>
      <c r="F26" s="26">
        <f>F19+F20+F21+F25</f>
        <v>7312.4400000000005</v>
      </c>
      <c r="G26" s="9"/>
    </row>
    <row r="28" spans="1:6" ht="18" customHeight="1">
      <c r="A28" s="57" t="s">
        <v>70</v>
      </c>
      <c r="B28" s="57"/>
      <c r="C28" s="57"/>
      <c r="D28" s="57"/>
      <c r="E28" s="57"/>
      <c r="F28" s="3">
        <f>D7+D14-F26</f>
        <v>36561.659999999996</v>
      </c>
    </row>
    <row r="29" spans="1:6" ht="20.25" customHeight="1">
      <c r="A29" s="67" t="s">
        <v>71</v>
      </c>
      <c r="B29" s="67"/>
      <c r="C29" s="67"/>
      <c r="D29" s="67"/>
      <c r="E29" s="67"/>
      <c r="F29" s="3">
        <f>F14</f>
        <v>-27969.08</v>
      </c>
    </row>
    <row r="30" spans="1:6" ht="18" customHeight="1">
      <c r="A30" s="68" t="s">
        <v>62</v>
      </c>
      <c r="B30" s="68"/>
      <c r="C30" s="68"/>
      <c r="D30" s="68"/>
      <c r="E30" s="68"/>
      <c r="F30" s="3">
        <f>F28+F29</f>
        <v>8592.579999999994</v>
      </c>
    </row>
    <row r="31" ht="11.25" customHeight="1"/>
    <row r="33" spans="1:6" ht="15.75">
      <c r="A33" s="28" t="s">
        <v>25</v>
      </c>
      <c r="B33" s="28" t="s">
        <v>16</v>
      </c>
      <c r="C33" s="69" t="s">
        <v>34</v>
      </c>
      <c r="D33" s="70"/>
      <c r="E33" s="71"/>
      <c r="F33" s="28" t="s">
        <v>35</v>
      </c>
    </row>
    <row r="34" spans="1:6" ht="15.75">
      <c r="A34" s="4"/>
      <c r="B34" s="6"/>
      <c r="C34" s="72"/>
      <c r="D34" s="73"/>
      <c r="E34" s="74"/>
      <c r="F34" s="7"/>
    </row>
    <row r="35" spans="1:6" s="27" customFormat="1" ht="15.75">
      <c r="A35" s="75" t="s">
        <v>36</v>
      </c>
      <c r="B35" s="75"/>
      <c r="C35" s="75"/>
      <c r="D35" s="75"/>
      <c r="E35" s="75"/>
      <c r="F35" s="29">
        <f>SUM(F34:F34)</f>
        <v>0</v>
      </c>
    </row>
  </sheetData>
  <sheetProtection/>
  <mergeCells count="17">
    <mergeCell ref="B26:E26"/>
    <mergeCell ref="A1:F1"/>
    <mergeCell ref="A2:F2"/>
    <mergeCell ref="A16:F16"/>
    <mergeCell ref="B18:E18"/>
    <mergeCell ref="B19:E19"/>
    <mergeCell ref="B20:E20"/>
    <mergeCell ref="A29:E29"/>
    <mergeCell ref="A30:E30"/>
    <mergeCell ref="C33:E33"/>
    <mergeCell ref="C34:E34"/>
    <mergeCell ref="A35:E35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5"/>
  <sheetViews>
    <sheetView view="pageBreakPreview" zoomScaleSheetLayoutView="100" zoomScalePageLayoutView="0" workbookViewId="0" topLeftCell="A3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37</v>
      </c>
      <c r="B1" s="63"/>
      <c r="C1" s="63"/>
      <c r="D1" s="63"/>
      <c r="E1" s="63"/>
      <c r="F1" s="63"/>
      <c r="G1" s="55"/>
    </row>
    <row r="2" spans="1:8" ht="15.75">
      <c r="A2" s="63" t="s">
        <v>55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113.9</v>
      </c>
      <c r="E5" s="12" t="s">
        <v>19</v>
      </c>
      <c r="F5" s="12"/>
    </row>
    <row r="6" ht="9" customHeight="1" collapsed="1">
      <c r="I6" s="31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C14</f>
        <v>-15482.48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9" s="11" customFormat="1" ht="32.2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38</v>
      </c>
      <c r="I10" s="11" t="s">
        <v>61</v>
      </c>
    </row>
    <row r="11" spans="1:9" s="19" customFormat="1" ht="30" customHeight="1">
      <c r="A11" s="4">
        <v>1</v>
      </c>
      <c r="B11" s="18" t="s">
        <v>2</v>
      </c>
      <c r="C11" s="49">
        <v>-13308.98</v>
      </c>
      <c r="D11" s="47">
        <v>12793.2</v>
      </c>
      <c r="E11" s="47">
        <v>7692</v>
      </c>
      <c r="F11" s="47">
        <f>C11-D11+E11</f>
        <v>-18410.18</v>
      </c>
      <c r="G11" s="16" t="s">
        <v>40</v>
      </c>
      <c r="H11" s="16">
        <v>9.29</v>
      </c>
      <c r="I11" s="52">
        <f>H11*12*H18</f>
        <v>12697.572</v>
      </c>
    </row>
    <row r="12" spans="1:9" s="19" customFormat="1" ht="15.75">
      <c r="A12" s="4">
        <v>2</v>
      </c>
      <c r="B12" s="18" t="s">
        <v>3</v>
      </c>
      <c r="C12" s="49">
        <v>-1478.78</v>
      </c>
      <c r="D12" s="47">
        <v>1421.52</v>
      </c>
      <c r="E12" s="47">
        <v>854.72</v>
      </c>
      <c r="F12" s="47">
        <f>C12-D12+E12</f>
        <v>-2045.5800000000002</v>
      </c>
      <c r="G12" s="16" t="s">
        <v>41</v>
      </c>
      <c r="H12" s="16">
        <v>3.2</v>
      </c>
      <c r="I12" s="53">
        <f>H12*12*H18</f>
        <v>4373.760000000001</v>
      </c>
    </row>
    <row r="13" spans="1:9" s="19" customFormat="1" ht="29.25" customHeight="1">
      <c r="A13" s="4">
        <v>3</v>
      </c>
      <c r="B13" s="18" t="s">
        <v>44</v>
      </c>
      <c r="C13" s="49">
        <v>-694.72</v>
      </c>
      <c r="D13" s="47">
        <v>697.08</v>
      </c>
      <c r="E13" s="47">
        <v>419.08</v>
      </c>
      <c r="F13" s="47">
        <f>C13-D13+E13</f>
        <v>-972.7200000000003</v>
      </c>
      <c r="G13" s="16" t="s">
        <v>53</v>
      </c>
      <c r="H13" s="16">
        <v>0.69</v>
      </c>
      <c r="I13" s="53">
        <f>H13*12*H18</f>
        <v>943.092</v>
      </c>
    </row>
    <row r="14" spans="1:6" ht="19.5" customHeight="1">
      <c r="A14" s="4"/>
      <c r="B14" s="18" t="s">
        <v>4</v>
      </c>
      <c r="C14" s="48">
        <f>SUM(C11:C13)</f>
        <v>-15482.48</v>
      </c>
      <c r="D14" s="48">
        <f>SUM(D11:D13)</f>
        <v>14911.800000000001</v>
      </c>
      <c r="E14" s="48">
        <f>SUM(E11:E13)</f>
        <v>8965.8</v>
      </c>
      <c r="F14" s="48">
        <f>SUM(F11:F13)</f>
        <v>-21428.480000000003</v>
      </c>
    </row>
    <row r="15" ht="11.25" customHeight="1"/>
    <row r="16" spans="1:6" ht="15.75">
      <c r="A16" s="63" t="s">
        <v>29</v>
      </c>
      <c r="B16" s="63"/>
      <c r="C16" s="63"/>
      <c r="D16" s="63"/>
      <c r="E16" s="63"/>
      <c r="F16" s="63"/>
    </row>
    <row r="17" spans="1:8" ht="15.75">
      <c r="A17" s="55"/>
      <c r="B17" s="55"/>
      <c r="C17" s="55"/>
      <c r="D17" s="55"/>
      <c r="E17" s="55"/>
      <c r="F17" s="55"/>
      <c r="H17" s="5" t="s">
        <v>30</v>
      </c>
    </row>
    <row r="18" spans="1:8" ht="33" customHeight="1">
      <c r="A18" s="17" t="s">
        <v>39</v>
      </c>
      <c r="B18" s="64" t="s">
        <v>6</v>
      </c>
      <c r="C18" s="64"/>
      <c r="D18" s="64"/>
      <c r="E18" s="64"/>
      <c r="F18" s="20" t="s">
        <v>17</v>
      </c>
      <c r="G18" s="21"/>
      <c r="H18" s="5">
        <f>D5</f>
        <v>113.9</v>
      </c>
    </row>
    <row r="19" spans="1:7" ht="18" customHeight="1">
      <c r="A19" s="22">
        <v>1</v>
      </c>
      <c r="B19" s="65" t="s">
        <v>8</v>
      </c>
      <c r="C19" s="65"/>
      <c r="D19" s="65"/>
      <c r="E19" s="65"/>
      <c r="F19" s="1">
        <f>I12</f>
        <v>4373.760000000001</v>
      </c>
      <c r="G19" s="23"/>
    </row>
    <row r="20" spans="1:7" ht="18" customHeight="1">
      <c r="A20" s="24">
        <v>2</v>
      </c>
      <c r="B20" s="66" t="s">
        <v>49</v>
      </c>
      <c r="C20" s="66"/>
      <c r="D20" s="66"/>
      <c r="E20" s="66"/>
      <c r="F20" s="2">
        <f>I13</f>
        <v>943.092</v>
      </c>
      <c r="G20" s="23"/>
    </row>
    <row r="21" spans="1:7" ht="18" customHeight="1" hidden="1" outlineLevel="1">
      <c r="A21" s="24">
        <v>3</v>
      </c>
      <c r="B21" s="66" t="s">
        <v>11</v>
      </c>
      <c r="C21" s="66"/>
      <c r="D21" s="66"/>
      <c r="E21" s="66"/>
      <c r="F21" s="2">
        <f>F22+F23+F24</f>
        <v>0</v>
      </c>
      <c r="G21" s="23"/>
    </row>
    <row r="22" spans="1:7" ht="16.5" customHeight="1" hidden="1" outlineLevel="1">
      <c r="A22" s="24" t="s">
        <v>12</v>
      </c>
      <c r="B22" s="66" t="s">
        <v>31</v>
      </c>
      <c r="C22" s="66"/>
      <c r="D22" s="66"/>
      <c r="E22" s="66"/>
      <c r="F22" s="3">
        <v>0</v>
      </c>
      <c r="G22" s="12"/>
    </row>
    <row r="23" spans="1:7" ht="16.5" customHeight="1" hidden="1" outlineLevel="1">
      <c r="A23" s="24" t="s">
        <v>12</v>
      </c>
      <c r="B23" s="66" t="s">
        <v>32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4" t="s">
        <v>12</v>
      </c>
      <c r="B24" s="66" t="s">
        <v>33</v>
      </c>
      <c r="C24" s="66"/>
      <c r="D24" s="66"/>
      <c r="E24" s="66"/>
      <c r="F24" s="3">
        <v>0</v>
      </c>
      <c r="G24" s="12"/>
    </row>
    <row r="25" spans="1:7" ht="17.25" customHeight="1" collapsed="1">
      <c r="A25" s="24">
        <v>3</v>
      </c>
      <c r="B25" s="76" t="s">
        <v>50</v>
      </c>
      <c r="C25" s="76"/>
      <c r="D25" s="76"/>
      <c r="E25" s="76"/>
      <c r="F25" s="3">
        <f>D13+D12</f>
        <v>2118.6</v>
      </c>
      <c r="G25" s="12"/>
    </row>
    <row r="26" spans="1:7" s="27" customFormat="1" ht="21" customHeight="1">
      <c r="A26" s="25"/>
      <c r="B26" s="62" t="s">
        <v>13</v>
      </c>
      <c r="C26" s="62"/>
      <c r="D26" s="62"/>
      <c r="E26" s="62"/>
      <c r="F26" s="26">
        <f>F19+F20+F21+F25</f>
        <v>7435.452000000001</v>
      </c>
      <c r="G26" s="9"/>
    </row>
    <row r="28" spans="1:6" ht="18" customHeight="1">
      <c r="A28" s="56" t="s">
        <v>64</v>
      </c>
      <c r="B28" s="56"/>
      <c r="C28" s="56"/>
      <c r="D28" s="56"/>
      <c r="E28" s="56"/>
      <c r="F28" s="3">
        <f>D7+D14-F26</f>
        <v>7476.348</v>
      </c>
    </row>
    <row r="29" spans="1:6" ht="20.25" customHeight="1">
      <c r="A29" s="67" t="s">
        <v>63</v>
      </c>
      <c r="B29" s="67"/>
      <c r="C29" s="67"/>
      <c r="D29" s="67"/>
      <c r="E29" s="67"/>
      <c r="F29" s="3">
        <f>F14</f>
        <v>-21428.480000000003</v>
      </c>
    </row>
    <row r="30" spans="1:6" ht="18" customHeight="1">
      <c r="A30" s="68" t="s">
        <v>62</v>
      </c>
      <c r="B30" s="68"/>
      <c r="C30" s="68"/>
      <c r="D30" s="68"/>
      <c r="E30" s="68"/>
      <c r="F30" s="3">
        <f>F28+F29</f>
        <v>-13952.132000000003</v>
      </c>
    </row>
    <row r="31" ht="11.25" customHeight="1"/>
    <row r="33" spans="1:6" ht="15.75">
      <c r="A33" s="28" t="s">
        <v>25</v>
      </c>
      <c r="B33" s="28" t="s">
        <v>16</v>
      </c>
      <c r="C33" s="69" t="s">
        <v>34</v>
      </c>
      <c r="D33" s="70"/>
      <c r="E33" s="71"/>
      <c r="F33" s="28" t="s">
        <v>35</v>
      </c>
    </row>
    <row r="34" spans="1:6" ht="15.75">
      <c r="A34" s="4"/>
      <c r="B34" s="6"/>
      <c r="C34" s="72"/>
      <c r="D34" s="73"/>
      <c r="E34" s="74"/>
      <c r="F34" s="7"/>
    </row>
    <row r="35" spans="1:6" s="27" customFormat="1" ht="15.75">
      <c r="A35" s="75" t="s">
        <v>36</v>
      </c>
      <c r="B35" s="75"/>
      <c r="C35" s="75"/>
      <c r="D35" s="75"/>
      <c r="E35" s="75"/>
      <c r="F35" s="29">
        <f>SUM(F34:F34)</f>
        <v>0</v>
      </c>
    </row>
  </sheetData>
  <sheetProtection selectLockedCells="1" selectUnlockedCells="1"/>
  <mergeCells count="17">
    <mergeCell ref="A29:E29"/>
    <mergeCell ref="A30:E30"/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5"/>
  <sheetViews>
    <sheetView view="pageBreakPreview" zoomScaleSheetLayoutView="100" zoomScalePageLayoutView="0" workbookViewId="0" topLeftCell="A18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37</v>
      </c>
      <c r="B1" s="63"/>
      <c r="C1" s="63"/>
      <c r="D1" s="63"/>
      <c r="E1" s="63"/>
      <c r="F1" s="63"/>
      <c r="G1" s="8"/>
    </row>
    <row r="2" spans="1:8" ht="15.75">
      <c r="A2" s="63" t="s">
        <v>55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113.9</v>
      </c>
      <c r="E5" s="12" t="s">
        <v>19</v>
      </c>
      <c r="F5" s="12"/>
    </row>
    <row r="6" ht="9" customHeight="1" collapsed="1">
      <c r="I6" s="31"/>
    </row>
    <row r="7" spans="1:6" ht="15.75">
      <c r="A7" s="9" t="s">
        <v>20</v>
      </c>
      <c r="C7" s="9"/>
      <c r="D7" s="13">
        <f>'2014'!B22</f>
        <v>21362.94</v>
      </c>
      <c r="E7" s="9" t="s">
        <v>21</v>
      </c>
      <c r="F7" s="9"/>
    </row>
    <row r="8" spans="1:6" ht="15.75">
      <c r="A8" s="9" t="s">
        <v>22</v>
      </c>
      <c r="C8" s="12"/>
      <c r="D8" s="14">
        <f>C14</f>
        <v>-15482.48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9" s="11" customFormat="1" ht="32.2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38</v>
      </c>
      <c r="I10" s="11" t="s">
        <v>61</v>
      </c>
    </row>
    <row r="11" spans="1:9" s="19" customFormat="1" ht="30" customHeight="1">
      <c r="A11" s="4">
        <v>1</v>
      </c>
      <c r="B11" s="18" t="s">
        <v>2</v>
      </c>
      <c r="C11" s="49">
        <v>-13308.98</v>
      </c>
      <c r="D11" s="47">
        <v>12793.2</v>
      </c>
      <c r="E11" s="47">
        <v>7692</v>
      </c>
      <c r="F11" s="47">
        <f>C11-D11+E11</f>
        <v>-18410.18</v>
      </c>
      <c r="G11" s="16" t="s">
        <v>40</v>
      </c>
      <c r="H11" s="16">
        <v>9.29</v>
      </c>
      <c r="I11" s="52">
        <f>H11*12*H18</f>
        <v>12697.572</v>
      </c>
    </row>
    <row r="12" spans="1:9" s="19" customFormat="1" ht="15.75">
      <c r="A12" s="4">
        <v>2</v>
      </c>
      <c r="B12" s="18" t="s">
        <v>3</v>
      </c>
      <c r="C12" s="49">
        <v>-1478.78</v>
      </c>
      <c r="D12" s="47">
        <v>1421.52</v>
      </c>
      <c r="E12" s="47">
        <v>854.72</v>
      </c>
      <c r="F12" s="47">
        <f>C12-D12+E12</f>
        <v>-2045.5800000000002</v>
      </c>
      <c r="G12" s="16" t="s">
        <v>41</v>
      </c>
      <c r="H12" s="16">
        <v>3.2</v>
      </c>
      <c r="I12" s="53">
        <f>H12*12*H18</f>
        <v>4373.760000000001</v>
      </c>
    </row>
    <row r="13" spans="1:9" s="19" customFormat="1" ht="29.25" customHeight="1">
      <c r="A13" s="4">
        <v>3</v>
      </c>
      <c r="B13" s="18" t="s">
        <v>44</v>
      </c>
      <c r="C13" s="49">
        <v>-694.72</v>
      </c>
      <c r="D13" s="47">
        <v>697.08</v>
      </c>
      <c r="E13" s="47">
        <v>419.08</v>
      </c>
      <c r="F13" s="47">
        <f>C13-D13+E13</f>
        <v>-972.7200000000003</v>
      </c>
      <c r="G13" s="16" t="s">
        <v>53</v>
      </c>
      <c r="H13" s="16">
        <v>0.6</v>
      </c>
      <c r="I13" s="53">
        <f>H13*12*H18</f>
        <v>820.0799999999999</v>
      </c>
    </row>
    <row r="14" spans="1:6" ht="19.5" customHeight="1">
      <c r="A14" s="4"/>
      <c r="B14" s="18" t="s">
        <v>4</v>
      </c>
      <c r="C14" s="48">
        <f>SUM(C11:C13)</f>
        <v>-15482.48</v>
      </c>
      <c r="D14" s="48">
        <f>SUM(D11:D13)</f>
        <v>14911.800000000001</v>
      </c>
      <c r="E14" s="48">
        <f>SUM(E11:E13)</f>
        <v>8965.8</v>
      </c>
      <c r="F14" s="48">
        <f>SUM(F11:F13)</f>
        <v>-21428.480000000003</v>
      </c>
    </row>
    <row r="15" ht="11.25" customHeight="1"/>
    <row r="16" spans="1:6" ht="15.75">
      <c r="A16" s="63" t="s">
        <v>29</v>
      </c>
      <c r="B16" s="63"/>
      <c r="C16" s="63"/>
      <c r="D16" s="63"/>
      <c r="E16" s="63"/>
      <c r="F16" s="63"/>
    </row>
    <row r="17" spans="1:8" ht="15.75">
      <c r="A17" s="30"/>
      <c r="B17" s="8"/>
      <c r="C17" s="8"/>
      <c r="D17" s="8"/>
      <c r="E17" s="8"/>
      <c r="F17" s="8"/>
      <c r="H17" s="5" t="s">
        <v>30</v>
      </c>
    </row>
    <row r="18" spans="1:8" ht="33" customHeight="1">
      <c r="A18" s="17" t="s">
        <v>39</v>
      </c>
      <c r="B18" s="64" t="s">
        <v>6</v>
      </c>
      <c r="C18" s="64"/>
      <c r="D18" s="64"/>
      <c r="E18" s="64"/>
      <c r="F18" s="20" t="s">
        <v>17</v>
      </c>
      <c r="G18" s="21"/>
      <c r="H18" s="5">
        <f>D5</f>
        <v>113.9</v>
      </c>
    </row>
    <row r="19" spans="1:7" ht="18" customHeight="1">
      <c r="A19" s="22">
        <v>1</v>
      </c>
      <c r="B19" s="65" t="s">
        <v>8</v>
      </c>
      <c r="C19" s="65"/>
      <c r="D19" s="65"/>
      <c r="E19" s="65"/>
      <c r="F19" s="1">
        <f>I12</f>
        <v>4373.760000000001</v>
      </c>
      <c r="G19" s="23"/>
    </row>
    <row r="20" spans="1:7" ht="18" customHeight="1">
      <c r="A20" s="24">
        <v>2</v>
      </c>
      <c r="B20" s="66" t="s">
        <v>49</v>
      </c>
      <c r="C20" s="66"/>
      <c r="D20" s="66"/>
      <c r="E20" s="66"/>
      <c r="F20" s="2">
        <f>I13</f>
        <v>820.0799999999999</v>
      </c>
      <c r="G20" s="23"/>
    </row>
    <row r="21" spans="1:7" ht="18" customHeight="1" hidden="1" outlineLevel="1">
      <c r="A21" s="24">
        <v>3</v>
      </c>
      <c r="B21" s="66" t="s">
        <v>11</v>
      </c>
      <c r="C21" s="66"/>
      <c r="D21" s="66"/>
      <c r="E21" s="66"/>
      <c r="F21" s="2">
        <f>F22+F23+F24</f>
        <v>0</v>
      </c>
      <c r="G21" s="23"/>
    </row>
    <row r="22" spans="1:7" ht="16.5" customHeight="1" hidden="1" outlineLevel="1">
      <c r="A22" s="24" t="s">
        <v>12</v>
      </c>
      <c r="B22" s="66" t="s">
        <v>31</v>
      </c>
      <c r="C22" s="66"/>
      <c r="D22" s="66"/>
      <c r="E22" s="66"/>
      <c r="F22" s="3">
        <v>0</v>
      </c>
      <c r="G22" s="12"/>
    </row>
    <row r="23" spans="1:7" ht="16.5" customHeight="1" hidden="1" outlineLevel="1">
      <c r="A23" s="24" t="s">
        <v>12</v>
      </c>
      <c r="B23" s="66" t="s">
        <v>32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4" t="s">
        <v>12</v>
      </c>
      <c r="B24" s="66" t="s">
        <v>33</v>
      </c>
      <c r="C24" s="66"/>
      <c r="D24" s="66"/>
      <c r="E24" s="66"/>
      <c r="F24" s="3">
        <v>0</v>
      </c>
      <c r="G24" s="12"/>
    </row>
    <row r="25" spans="1:7" ht="17.25" customHeight="1" collapsed="1">
      <c r="A25" s="24">
        <v>3</v>
      </c>
      <c r="B25" s="76" t="s">
        <v>50</v>
      </c>
      <c r="C25" s="76"/>
      <c r="D25" s="76"/>
      <c r="E25" s="76"/>
      <c r="F25" s="3">
        <f>D13+D12</f>
        <v>2118.6</v>
      </c>
      <c r="G25" s="12"/>
    </row>
    <row r="26" spans="1:7" s="27" customFormat="1" ht="21" customHeight="1">
      <c r="A26" s="25"/>
      <c r="B26" s="62" t="s">
        <v>13</v>
      </c>
      <c r="C26" s="62"/>
      <c r="D26" s="62"/>
      <c r="E26" s="62"/>
      <c r="F26" s="26">
        <f>F19+F20+F21+F25</f>
        <v>7312.4400000000005</v>
      </c>
      <c r="G26" s="9"/>
    </row>
    <row r="28" spans="1:6" ht="18" customHeight="1">
      <c r="A28" s="54" t="s">
        <v>64</v>
      </c>
      <c r="B28" s="54"/>
      <c r="C28" s="54"/>
      <c r="D28" s="54"/>
      <c r="E28" s="54"/>
      <c r="F28" s="3">
        <f>D7+D14-F26</f>
        <v>28962.299999999996</v>
      </c>
    </row>
    <row r="29" spans="1:6" ht="20.25" customHeight="1">
      <c r="A29" s="67" t="s">
        <v>63</v>
      </c>
      <c r="B29" s="67"/>
      <c r="C29" s="67"/>
      <c r="D29" s="67"/>
      <c r="E29" s="67"/>
      <c r="F29" s="3">
        <f>F14</f>
        <v>-21428.480000000003</v>
      </c>
    </row>
    <row r="30" spans="1:6" ht="18" customHeight="1">
      <c r="A30" s="68" t="s">
        <v>62</v>
      </c>
      <c r="B30" s="68"/>
      <c r="C30" s="68"/>
      <c r="D30" s="68"/>
      <c r="E30" s="68"/>
      <c r="F30" s="3">
        <f>F28+F29</f>
        <v>7533.819999999992</v>
      </c>
    </row>
    <row r="31" ht="11.25" customHeight="1"/>
    <row r="33" spans="1:6" ht="15.75">
      <c r="A33" s="28" t="s">
        <v>25</v>
      </c>
      <c r="B33" s="28" t="s">
        <v>16</v>
      </c>
      <c r="C33" s="69" t="s">
        <v>34</v>
      </c>
      <c r="D33" s="70"/>
      <c r="E33" s="71"/>
      <c r="F33" s="28" t="s">
        <v>35</v>
      </c>
    </row>
    <row r="34" spans="1:6" ht="15.75">
      <c r="A34" s="4"/>
      <c r="B34" s="6"/>
      <c r="C34" s="72"/>
      <c r="D34" s="73"/>
      <c r="E34" s="74"/>
      <c r="F34" s="7"/>
    </row>
    <row r="35" spans="1:6" s="27" customFormat="1" ht="15.75">
      <c r="A35" s="75" t="s">
        <v>36</v>
      </c>
      <c r="B35" s="75"/>
      <c r="C35" s="75"/>
      <c r="D35" s="75"/>
      <c r="E35" s="75"/>
      <c r="F35" s="29">
        <f>SUM(F34:F34)</f>
        <v>0</v>
      </c>
    </row>
  </sheetData>
  <sheetProtection selectLockedCells="1" selectUnlockedCells="1"/>
  <mergeCells count="17">
    <mergeCell ref="B26:E26"/>
    <mergeCell ref="B25:E25"/>
    <mergeCell ref="A1:F1"/>
    <mergeCell ref="A2:F2"/>
    <mergeCell ref="A16:F16"/>
    <mergeCell ref="B18:E18"/>
    <mergeCell ref="B19:E19"/>
    <mergeCell ref="A29:E29"/>
    <mergeCell ref="A30:E30"/>
    <mergeCell ref="C33:E33"/>
    <mergeCell ref="C34:E34"/>
    <mergeCell ref="A35:E35"/>
    <mergeCell ref="B20:E20"/>
    <mergeCell ref="B21:E21"/>
    <mergeCell ref="B22:E22"/>
    <mergeCell ref="B23:E23"/>
    <mergeCell ref="B24:E2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D18" sqref="D18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7" t="s">
        <v>42</v>
      </c>
      <c r="B1" s="77"/>
      <c r="C1" s="77"/>
      <c r="D1" s="77"/>
      <c r="E1" s="77"/>
    </row>
    <row r="2" spans="1:5" ht="18.75">
      <c r="A2" s="77" t="s">
        <v>56</v>
      </c>
      <c r="B2" s="77"/>
      <c r="C2" s="77"/>
      <c r="D2" s="77"/>
      <c r="E2" s="77"/>
    </row>
    <row r="3" ht="18.75">
      <c r="A3" s="32"/>
    </row>
    <row r="4" ht="18.75">
      <c r="A4" s="33" t="s">
        <v>52</v>
      </c>
    </row>
    <row r="5" ht="18.75">
      <c r="A5" s="33" t="s">
        <v>57</v>
      </c>
    </row>
    <row r="6" ht="18.75">
      <c r="A6" s="33"/>
    </row>
    <row r="7" ht="16.5" thickBot="1">
      <c r="A7" s="34" t="s">
        <v>58</v>
      </c>
    </row>
    <row r="8" spans="1:5" ht="50.25" customHeight="1" thickBot="1">
      <c r="A8" s="35"/>
      <c r="B8" s="36" t="s">
        <v>43</v>
      </c>
      <c r="C8" s="36" t="s">
        <v>0</v>
      </c>
      <c r="D8" s="36" t="s">
        <v>1</v>
      </c>
      <c r="E8" s="36" t="s">
        <v>22</v>
      </c>
    </row>
    <row r="9" spans="1:5" ht="18.75" customHeight="1" thickBot="1">
      <c r="A9" s="37" t="s">
        <v>2</v>
      </c>
      <c r="B9" s="38">
        <v>7187.54</v>
      </c>
      <c r="C9" s="38">
        <v>12793.2</v>
      </c>
      <c r="D9" s="38">
        <v>6671.76</v>
      </c>
      <c r="E9" s="38">
        <v>13308.98</v>
      </c>
    </row>
    <row r="10" spans="1:5" ht="18.75" customHeight="1" thickBot="1">
      <c r="A10" s="37" t="s">
        <v>3</v>
      </c>
      <c r="B10" s="38">
        <v>798.62</v>
      </c>
      <c r="C10" s="38">
        <v>1421.52</v>
      </c>
      <c r="D10" s="38">
        <v>741.36</v>
      </c>
      <c r="E10" s="38">
        <v>1478.78</v>
      </c>
    </row>
    <row r="11" spans="1:5" ht="18.75" customHeight="1" thickBot="1">
      <c r="A11" s="37" t="s">
        <v>44</v>
      </c>
      <c r="B11" s="38">
        <v>384.87</v>
      </c>
      <c r="C11" s="38">
        <v>697.08</v>
      </c>
      <c r="D11" s="38">
        <v>387.23</v>
      </c>
      <c r="E11" s="38">
        <v>694.72</v>
      </c>
    </row>
    <row r="12" spans="1:5" ht="19.5" customHeight="1" thickBot="1">
      <c r="A12" s="37" t="s">
        <v>48</v>
      </c>
      <c r="B12" s="38">
        <v>0</v>
      </c>
      <c r="C12" s="38">
        <v>0</v>
      </c>
      <c r="D12" s="38">
        <v>0</v>
      </c>
      <c r="E12" s="38">
        <v>0</v>
      </c>
    </row>
    <row r="13" spans="1:5" ht="19.5" thickBot="1">
      <c r="A13" s="37" t="s">
        <v>4</v>
      </c>
      <c r="B13" s="39">
        <v>8371.03</v>
      </c>
      <c r="C13" s="39">
        <v>14911.8</v>
      </c>
      <c r="D13" s="39">
        <v>7800.35</v>
      </c>
      <c r="E13" s="39">
        <v>15482.48</v>
      </c>
    </row>
    <row r="14" ht="18.75">
      <c r="A14" s="40"/>
    </row>
    <row r="15" ht="19.5" thickBot="1">
      <c r="A15" s="40" t="s">
        <v>5</v>
      </c>
    </row>
    <row r="16" spans="1:3" ht="38.25" thickBot="1">
      <c r="A16" s="41" t="s">
        <v>45</v>
      </c>
      <c r="B16" s="36" t="s">
        <v>6</v>
      </c>
      <c r="C16" s="36" t="s">
        <v>17</v>
      </c>
    </row>
    <row r="17" spans="1:3" ht="19.5" thickBot="1">
      <c r="A17" s="42" t="s">
        <v>7</v>
      </c>
      <c r="B17" s="43" t="s">
        <v>3</v>
      </c>
      <c r="C17" s="38">
        <v>2118.6</v>
      </c>
    </row>
    <row r="18" spans="1:3" ht="19.5" thickBot="1">
      <c r="A18" s="42" t="s">
        <v>9</v>
      </c>
      <c r="B18" s="43" t="s">
        <v>49</v>
      </c>
      <c r="C18" s="38">
        <v>1298.46</v>
      </c>
    </row>
    <row r="19" spans="1:3" ht="19.5" thickBot="1">
      <c r="A19" s="42" t="s">
        <v>10</v>
      </c>
      <c r="B19" s="43" t="s">
        <v>8</v>
      </c>
      <c r="C19" s="38">
        <v>4373.76</v>
      </c>
    </row>
    <row r="20" spans="1:3" ht="38.25" thickBot="1">
      <c r="A20" s="37"/>
      <c r="B20" s="44" t="s">
        <v>46</v>
      </c>
      <c r="C20" s="39">
        <v>7790.82</v>
      </c>
    </row>
    <row r="21" ht="15.75" thickBot="1">
      <c r="A21" s="45"/>
    </row>
    <row r="22" spans="1:2" ht="57" thickBot="1">
      <c r="A22" s="50" t="s">
        <v>51</v>
      </c>
      <c r="B22" s="36">
        <v>21362.94</v>
      </c>
    </row>
    <row r="23" spans="1:2" ht="57" thickBot="1">
      <c r="A23" s="37" t="s">
        <v>14</v>
      </c>
      <c r="B23" s="39">
        <v>15482.48</v>
      </c>
    </row>
    <row r="24" spans="1:2" ht="38.25" thickBot="1">
      <c r="A24" s="42" t="s">
        <v>15</v>
      </c>
      <c r="B24" s="38" t="s">
        <v>59</v>
      </c>
    </row>
    <row r="25" spans="1:2" ht="38.25" thickBot="1">
      <c r="A25" s="42" t="s">
        <v>47</v>
      </c>
      <c r="B25" s="38">
        <v>13308.98</v>
      </c>
    </row>
    <row r="26" ht="15">
      <c r="A26" s="45"/>
    </row>
    <row r="27" ht="15.75">
      <c r="A27" s="46" t="s">
        <v>60</v>
      </c>
    </row>
    <row r="28" ht="18.75">
      <c r="A28" s="51"/>
    </row>
    <row r="29" ht="18.75">
      <c r="A29" s="51"/>
    </row>
    <row r="30" ht="18.75">
      <c r="A30" s="3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2018-02-27T13:41:14Z</cp:lastPrinted>
  <dcterms:created xsi:type="dcterms:W3CDTF">2015-10-12T10:40:12Z</dcterms:created>
  <dcterms:modified xsi:type="dcterms:W3CDTF">2018-02-27T13:41:27Z</dcterms:modified>
  <cp:category/>
  <cp:version/>
  <cp:contentType/>
  <cp:contentStatus/>
</cp:coreProperties>
</file>