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ch\документы ук\Экономист\Персучет 2017\Старый город\Готовые\"/>
    </mc:Choice>
  </mc:AlternateContent>
  <bookViews>
    <workbookView xWindow="0" yWindow="0" windowWidth="19170" windowHeight="7665"/>
  </bookViews>
  <sheets>
    <sheet name="2017" sheetId="4" r:id="rId1"/>
    <sheet name="2016" sheetId="3" r:id="rId2"/>
    <sheet name="2015 (2)" sheetId="2" r:id="rId3"/>
    <sheet name="2015" sheetId="1" r:id="rId4"/>
  </sheets>
  <externalReferences>
    <externalReference r:id="rId5"/>
  </externalReferences>
  <definedNames>
    <definedName name="_xlnm.Print_Area" localSheetId="3">'2015'!$A$1:$F$33</definedName>
    <definedName name="_xlnm.Print_Area" localSheetId="2">'2015 (2)'!$A$1:$F$34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F26" i="4"/>
  <c r="F41" i="4"/>
  <c r="F23" i="4"/>
  <c r="F27" i="4" l="1"/>
  <c r="F21" i="4"/>
  <c r="H16" i="4"/>
  <c r="I11" i="4" s="1"/>
  <c r="F20" i="4" s="1"/>
  <c r="D7" i="4"/>
  <c r="D7" i="3"/>
  <c r="F28" i="4" l="1"/>
  <c r="I12" i="4"/>
  <c r="F22" i="4" s="1"/>
  <c r="D8" i="3"/>
  <c r="D8" i="4"/>
  <c r="E15" i="4"/>
  <c r="D15" i="4"/>
  <c r="C15" i="4"/>
  <c r="F14" i="4"/>
  <c r="F13" i="4"/>
  <c r="F12" i="4"/>
  <c r="F11" i="4"/>
  <c r="F15" i="4" l="1"/>
  <c r="F31" i="4" s="1"/>
  <c r="F22" i="3"/>
  <c r="F32" i="4" l="1"/>
  <c r="F27" i="3"/>
  <c r="F37" i="3"/>
  <c r="F28" i="3"/>
  <c r="F30" i="3" s="1"/>
  <c r="E15" i="3"/>
  <c r="D15" i="3"/>
  <c r="C15" i="3"/>
  <c r="F14" i="3"/>
  <c r="F13" i="3"/>
  <c r="F12" i="3"/>
  <c r="F11" i="3"/>
  <c r="F15" i="3" s="1"/>
  <c r="F31" i="3" s="1"/>
  <c r="F32" i="3" l="1"/>
  <c r="F29" i="1"/>
  <c r="F37" i="2"/>
  <c r="F28" i="2"/>
  <c r="E15" i="2"/>
  <c r="D15" i="2"/>
  <c r="C15" i="2"/>
  <c r="D8" i="2" s="1"/>
  <c r="F14" i="2"/>
  <c r="F13" i="2"/>
  <c r="F12" i="2"/>
  <c r="F11" i="2"/>
  <c r="F15" i="2" s="1"/>
  <c r="F31" i="2" s="1"/>
  <c r="F32" i="2" s="1"/>
  <c r="D7" i="2"/>
  <c r="F30" i="2" s="1"/>
  <c r="F27" i="1" l="1"/>
  <c r="F36" i="1"/>
  <c r="E14" i="1"/>
  <c r="D14" i="1"/>
  <c r="C14" i="1"/>
  <c r="D7" i="1" s="1"/>
  <c r="F13" i="1"/>
  <c r="F12" i="1"/>
  <c r="F11" i="1"/>
  <c r="F10" i="1"/>
  <c r="F14" i="1" l="1"/>
  <c r="F30" i="1" s="1"/>
  <c r="F31" i="1" l="1"/>
</calcChain>
</file>

<file path=xl/sharedStrings.xml><?xml version="1.0" encoding="utf-8"?>
<sst xmlns="http://schemas.openxmlformats.org/spreadsheetml/2006/main" count="182" uniqueCount="59">
  <si>
    <t>Персонифицированный учет МКД  за  2015 г.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</si>
  <si>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</si>
  <si>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</si>
  <si>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</si>
  <si>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</si>
  <si>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</si>
  <si>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</si>
  <si>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</si>
  <si>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</si>
  <si>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</si>
  <si>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</si>
  <si>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Начислено</t>
  </si>
  <si>
    <t>Оплачено</t>
  </si>
  <si>
    <t>Задолженность на 31.12.2015г</t>
  </si>
  <si>
    <t>Содержание жилья</t>
  </si>
  <si>
    <t>Вывоз ТБО</t>
  </si>
  <si>
    <t>Обслуживание ВГО</t>
  </si>
  <si>
    <t>Итого</t>
  </si>
  <si>
    <t>Расходы по обслуживанию МКД</t>
  </si>
  <si>
    <r>
      <t xml:space="preserve">№ </t>
    </r>
    <r>
      <rPr>
        <b/>
        <sz val="12"/>
        <rFont val="Times New Roman"/>
        <family val="1"/>
        <charset val="204"/>
      </rPr>
      <t>п/п</t>
    </r>
  </si>
  <si>
    <t>Вид</t>
  </si>
  <si>
    <t>Сумма, рублей</t>
  </si>
  <si>
    <t>Услуги управления</t>
  </si>
  <si>
    <t>Содержание общего имущества, в т.ч.</t>
  </si>
  <si>
    <t>-</t>
  </si>
  <si>
    <t>Сантехнические работы</t>
  </si>
  <si>
    <t>Общестроительные работы</t>
  </si>
  <si>
    <t>Вывоз и складирование ТБО</t>
  </si>
  <si>
    <t>Всего работ за период</t>
  </si>
  <si>
    <t>Сальдо на 31.12.2015 г.</t>
  </si>
  <si>
    <t>Задолженность населения на 31.12.2015 г.</t>
  </si>
  <si>
    <t>Дата</t>
  </si>
  <si>
    <t>Вид работ</t>
  </si>
  <si>
    <t>Ст-ть работ</t>
  </si>
  <si>
    <t>ИТОГО:</t>
  </si>
  <si>
    <t>Электромонтажные работы</t>
  </si>
  <si>
    <t>Вывоз КГМ</t>
  </si>
  <si>
    <t>Ул. Арсенальная, д. 5</t>
  </si>
  <si>
    <t>В управлении ООО «УК Старый Город» -  с 01.01.2011  года</t>
  </si>
  <si>
    <t>Складирование ТБО</t>
  </si>
  <si>
    <t>Справочно: финансовый результат с учетом задолженности</t>
  </si>
  <si>
    <t>Персонифицированный учет МКД  за  2016 г.</t>
  </si>
  <si>
    <t xml:space="preserve">Остаток на 01.01.2016 г. 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</si>
  <si>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</si>
  <si>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</si>
  <si>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</si>
  <si>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</si>
  <si>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Задолженность на 01.01.2016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</si>
  <si>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</si>
  <si>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</si>
  <si>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</si>
  <si>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</si>
  <si>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</si>
  <si>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</si>
  <si>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</si>
  <si>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управление</t>
  </si>
  <si>
    <t>кгм</t>
  </si>
  <si>
    <t>покос не входит</t>
  </si>
  <si>
    <t>Ремонт отдельных мест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</si>
</sst>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PC\Documents\&#1057;&#1090;&#1072;&#1088;&#1099;&#1081;%20&#1075;&#1086;&#1088;&#1086;&#1076;\&#1055;&#1077;&#1088;&#1089;&#1091;&#1095;&#1077;&#1090;%202015%20&#1075;&#1086;&#1076;\&#1057;&#1090;&#1072;&#1088;&#1099;&#1081;%20&#1075;&#1086;&#1088;&#1086;&#1076;\++&#1040;&#1088;&#1089;&#1077;&#1085;&#1072;&#1083;&#1100;&#1085;&#1072;&#1103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</sheetNames>
    <sheetDataSet>
      <sheetData sheetId="0" refreshError="1"/>
      <sheetData sheetId="1" refreshError="1">
        <row r="28">
          <cell r="B28">
            <v>26574.58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4" workbookViewId="0">
      <selection activeCell="G37" sqref="G37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9" x14ac:dyDescent="0.25">
      <c r="A1" s="52" t="s">
        <v>48</v>
      </c>
      <c r="B1" s="52"/>
      <c r="C1" s="52"/>
      <c r="D1" s="52"/>
      <c r="E1" s="52"/>
      <c r="F1" s="52"/>
    </row>
    <row r="2" spans="1:9" x14ac:dyDescent="0.25">
      <c r="A2" s="52" t="s">
        <v>37</v>
      </c>
      <c r="B2" s="52"/>
      <c r="C2" s="52"/>
      <c r="D2" s="52"/>
      <c r="E2" s="52"/>
      <c r="F2" s="52"/>
    </row>
    <row r="3" spans="1:9" ht="13.5" customHeight="1" x14ac:dyDescent="0.25"/>
    <row r="4" spans="1:9" ht="15.75" hidden="1" customHeight="1" outlineLevel="1" x14ac:dyDescent="0.25">
      <c r="A4" s="3" t="s">
        <v>38</v>
      </c>
      <c r="C4" s="3"/>
      <c r="D4" s="3"/>
      <c r="E4" s="3"/>
      <c r="F4" s="3"/>
    </row>
    <row r="5" spans="1:9" ht="14.25" hidden="1" customHeight="1" outlineLevel="1" x14ac:dyDescent="0.25">
      <c r="A5" s="3" t="s">
        <v>1</v>
      </c>
      <c r="C5" s="3"/>
      <c r="D5" s="3">
        <v>110.6</v>
      </c>
      <c r="E5" s="3" t="s">
        <v>2</v>
      </c>
      <c r="F5" s="3"/>
    </row>
    <row r="6" spans="1:9" collapsed="1" x14ac:dyDescent="0.25"/>
    <row r="7" spans="1:9" x14ac:dyDescent="0.25">
      <c r="A7" s="4" t="s">
        <v>49</v>
      </c>
      <c r="C7" s="4"/>
      <c r="D7" s="35">
        <f>'2016'!F30</f>
        <v>44757.46</v>
      </c>
      <c r="E7" s="4" t="s">
        <v>4</v>
      </c>
      <c r="F7" s="4"/>
    </row>
    <row r="8" spans="1:9" x14ac:dyDescent="0.25">
      <c r="A8" s="4" t="s">
        <v>50</v>
      </c>
      <c r="C8" s="3"/>
      <c r="D8" s="6">
        <f>C15</f>
        <v>-1433.3900000000006</v>
      </c>
      <c r="E8" s="3" t="s">
        <v>6</v>
      </c>
      <c r="F8" s="3"/>
    </row>
    <row r="9" spans="1:9" x14ac:dyDescent="0.25">
      <c r="B9" s="3"/>
      <c r="C9" s="3"/>
      <c r="D9" s="3"/>
      <c r="E9" s="3"/>
      <c r="F9" s="7" t="s">
        <v>7</v>
      </c>
    </row>
    <row r="10" spans="1:9" ht="47.25" x14ac:dyDescent="0.25">
      <c r="A10" s="8" t="s">
        <v>8</v>
      </c>
      <c r="B10" s="9" t="s">
        <v>9</v>
      </c>
      <c r="C10" s="10" t="s">
        <v>51</v>
      </c>
      <c r="D10" s="10" t="s">
        <v>11</v>
      </c>
      <c r="E10" s="10" t="s">
        <v>12</v>
      </c>
      <c r="F10" s="10" t="s">
        <v>52</v>
      </c>
    </row>
    <row r="11" spans="1:9" ht="31.5" x14ac:dyDescent="0.25">
      <c r="A11" s="8">
        <v>1</v>
      </c>
      <c r="B11" s="11" t="s">
        <v>14</v>
      </c>
      <c r="C11" s="23">
        <v>-1233.2000000000007</v>
      </c>
      <c r="D11" s="12">
        <v>14798.4</v>
      </c>
      <c r="E11" s="12">
        <v>14798.4</v>
      </c>
      <c r="F11" s="12">
        <f>C11-D11+E11</f>
        <v>-1233.2000000000007</v>
      </c>
      <c r="G11" t="s">
        <v>55</v>
      </c>
      <c r="H11" s="56">
        <v>3.7</v>
      </c>
      <c r="I11">
        <f>H11*12*H16</f>
        <v>4910.6400000000003</v>
      </c>
    </row>
    <row r="12" spans="1:9" x14ac:dyDescent="0.25">
      <c r="A12" s="8">
        <v>2</v>
      </c>
      <c r="B12" s="11" t="s">
        <v>15</v>
      </c>
      <c r="C12" s="23">
        <v>-115.01999999999998</v>
      </c>
      <c r="D12" s="12">
        <v>1380.24</v>
      </c>
      <c r="E12" s="12">
        <v>1380.24</v>
      </c>
      <c r="F12" s="12">
        <f>C12-D12+E12</f>
        <v>-115.01999999999998</v>
      </c>
      <c r="G12" t="s">
        <v>56</v>
      </c>
      <c r="H12" s="56">
        <v>0.6</v>
      </c>
      <c r="I12">
        <f>H12*12*H16</f>
        <v>796.31999999999994</v>
      </c>
    </row>
    <row r="13" spans="1:9" ht="31.5" x14ac:dyDescent="0.25">
      <c r="A13" s="8">
        <v>3</v>
      </c>
      <c r="B13" s="11" t="s">
        <v>39</v>
      </c>
      <c r="C13" s="23">
        <v>-56.409999999999968</v>
      </c>
      <c r="D13" s="12">
        <v>676.92</v>
      </c>
      <c r="E13" s="12">
        <v>676.92</v>
      </c>
      <c r="F13" s="12">
        <f>C13-D13+E13</f>
        <v>-56.409999999999968</v>
      </c>
    </row>
    <row r="14" spans="1:9" ht="31.5" x14ac:dyDescent="0.25">
      <c r="A14" s="8">
        <v>4</v>
      </c>
      <c r="B14" s="11" t="s">
        <v>16</v>
      </c>
      <c r="C14" s="23">
        <v>-28.759999999999991</v>
      </c>
      <c r="D14" s="12">
        <v>494.43</v>
      </c>
      <c r="E14" s="12">
        <v>444.66</v>
      </c>
      <c r="F14" s="12">
        <f>C14-D14+E14</f>
        <v>-78.53000000000003</v>
      </c>
      <c r="H14" s="57" t="s">
        <v>57</v>
      </c>
    </row>
    <row r="15" spans="1:9" x14ac:dyDescent="0.25">
      <c r="A15" s="34"/>
      <c r="B15" s="13" t="s">
        <v>17</v>
      </c>
      <c r="C15" s="28">
        <f>SUM(C11:C14)</f>
        <v>-1433.3900000000006</v>
      </c>
      <c r="D15" s="28">
        <f>SUM(D11:D14)</f>
        <v>17349.989999999998</v>
      </c>
      <c r="E15" s="28">
        <f>SUM(E11:E14)</f>
        <v>17300.219999999998</v>
      </c>
      <c r="F15" s="28">
        <f>SUM(F11:F14)</f>
        <v>-1483.1600000000005</v>
      </c>
    </row>
    <row r="16" spans="1:9" x14ac:dyDescent="0.25">
      <c r="H16">
        <f>D5</f>
        <v>110.6</v>
      </c>
    </row>
    <row r="17" spans="1:6" x14ac:dyDescent="0.25">
      <c r="A17" s="52" t="s">
        <v>18</v>
      </c>
      <c r="B17" s="52"/>
      <c r="C17" s="52"/>
      <c r="D17" s="52"/>
      <c r="E17" s="52"/>
      <c r="F17" s="52"/>
    </row>
    <row r="18" spans="1:6" x14ac:dyDescent="0.25">
      <c r="A18" s="33"/>
      <c r="B18" s="33"/>
      <c r="C18" s="33"/>
      <c r="D18" s="33"/>
      <c r="E18" s="33"/>
      <c r="F18" s="33"/>
    </row>
    <row r="19" spans="1:6" ht="31.5" x14ac:dyDescent="0.25">
      <c r="A19" s="10" t="s">
        <v>19</v>
      </c>
      <c r="B19" s="53" t="s">
        <v>20</v>
      </c>
      <c r="C19" s="53"/>
      <c r="D19" s="53"/>
      <c r="E19" s="53"/>
      <c r="F19" s="13" t="s">
        <v>21</v>
      </c>
    </row>
    <row r="20" spans="1:6" ht="15.75" customHeight="1" x14ac:dyDescent="0.25">
      <c r="A20" s="14">
        <v>1</v>
      </c>
      <c r="B20" s="54" t="s">
        <v>22</v>
      </c>
      <c r="C20" s="54"/>
      <c r="D20" s="54"/>
      <c r="E20" s="55"/>
      <c r="F20" s="37">
        <f>I11</f>
        <v>4910.6400000000003</v>
      </c>
    </row>
    <row r="21" spans="1:6" ht="15.75" customHeight="1" x14ac:dyDescent="0.25">
      <c r="A21" s="16">
        <v>2</v>
      </c>
      <c r="B21" s="48" t="s">
        <v>16</v>
      </c>
      <c r="C21" s="48"/>
      <c r="D21" s="48"/>
      <c r="E21" s="49"/>
      <c r="F21" s="37">
        <f>D14</f>
        <v>494.43</v>
      </c>
    </row>
    <row r="22" spans="1:6" ht="15.75" customHeight="1" x14ac:dyDescent="0.25">
      <c r="A22" s="16">
        <v>3</v>
      </c>
      <c r="B22" s="48" t="s">
        <v>36</v>
      </c>
      <c r="C22" s="48"/>
      <c r="D22" s="48"/>
      <c r="E22" s="49"/>
      <c r="F22" s="37">
        <f>I12</f>
        <v>796.31999999999994</v>
      </c>
    </row>
    <row r="23" spans="1:6" ht="16.5" customHeight="1" outlineLevel="1" x14ac:dyDescent="0.25">
      <c r="A23" s="16">
        <v>4</v>
      </c>
      <c r="B23" s="48" t="s">
        <v>23</v>
      </c>
      <c r="C23" s="48"/>
      <c r="D23" s="48"/>
      <c r="E23" s="49"/>
      <c r="F23" s="37">
        <f>F24+F25+F26</f>
        <v>6615</v>
      </c>
    </row>
    <row r="24" spans="1:6" ht="17.25" customHeight="1" outlineLevel="1" x14ac:dyDescent="0.25">
      <c r="A24" s="16" t="s">
        <v>24</v>
      </c>
      <c r="B24" s="48" t="s">
        <v>25</v>
      </c>
      <c r="C24" s="48"/>
      <c r="D24" s="48"/>
      <c r="E24" s="49"/>
      <c r="F24" s="37">
        <v>0</v>
      </c>
    </row>
    <row r="25" spans="1:6" ht="16.5" customHeight="1" outlineLevel="1" x14ac:dyDescent="0.25">
      <c r="A25" s="16" t="s">
        <v>24</v>
      </c>
      <c r="B25" s="48" t="s">
        <v>35</v>
      </c>
      <c r="C25" s="48"/>
      <c r="D25" s="48"/>
      <c r="E25" s="49"/>
      <c r="F25" s="37">
        <v>0</v>
      </c>
    </row>
    <row r="26" spans="1:6" ht="15" customHeight="1" outlineLevel="1" x14ac:dyDescent="0.25">
      <c r="A26" s="16" t="s">
        <v>24</v>
      </c>
      <c r="B26" s="48" t="s">
        <v>26</v>
      </c>
      <c r="C26" s="48"/>
      <c r="D26" s="48"/>
      <c r="E26" s="49"/>
      <c r="F26" s="37">
        <f>F36</f>
        <v>6615</v>
      </c>
    </row>
    <row r="27" spans="1:6" ht="15.75" customHeight="1" x14ac:dyDescent="0.25">
      <c r="A27" s="16">
        <v>5</v>
      </c>
      <c r="B27" s="50" t="s">
        <v>27</v>
      </c>
      <c r="C27" s="50"/>
      <c r="D27" s="50"/>
      <c r="E27" s="51"/>
      <c r="F27" s="37">
        <f>D12+D13</f>
        <v>2057.16</v>
      </c>
    </row>
    <row r="28" spans="1:6" ht="15.75" customHeight="1" x14ac:dyDescent="0.25">
      <c r="A28" s="19"/>
      <c r="B28" s="39" t="s">
        <v>28</v>
      </c>
      <c r="C28" s="39"/>
      <c r="D28" s="39"/>
      <c r="E28" s="39"/>
      <c r="F28" s="36">
        <f>F20+F21+F22+F23+F27</f>
        <v>14873.55</v>
      </c>
    </row>
    <row r="29" spans="1:6" ht="15.75" customHeight="1" x14ac:dyDescent="0.25"/>
    <row r="30" spans="1:6" ht="15.75" customHeight="1" x14ac:dyDescent="0.25">
      <c r="A30" s="40" t="s">
        <v>53</v>
      </c>
      <c r="B30" s="40"/>
      <c r="C30" s="40"/>
      <c r="D30" s="40"/>
      <c r="E30" s="40"/>
      <c r="F30" s="18">
        <f>D7+D15-F28</f>
        <v>47233.899999999994</v>
      </c>
    </row>
    <row r="31" spans="1:6" ht="15.75" customHeight="1" x14ac:dyDescent="0.25">
      <c r="A31" s="40" t="s">
        <v>54</v>
      </c>
      <c r="B31" s="40"/>
      <c r="C31" s="40"/>
      <c r="D31" s="40"/>
      <c r="E31" s="40"/>
      <c r="F31" s="18">
        <f>F15</f>
        <v>-1483.1600000000005</v>
      </c>
    </row>
    <row r="32" spans="1:6" x14ac:dyDescent="0.25">
      <c r="A32" s="41" t="s">
        <v>40</v>
      </c>
      <c r="B32" s="41"/>
      <c r="C32" s="41"/>
      <c r="D32" s="41"/>
      <c r="E32" s="41"/>
      <c r="F32" s="18">
        <f>F31+F30</f>
        <v>45750.739999999991</v>
      </c>
    </row>
    <row r="35" spans="1:6" x14ac:dyDescent="0.25">
      <c r="A35" s="21" t="s">
        <v>8</v>
      </c>
      <c r="B35" s="21" t="s">
        <v>31</v>
      </c>
      <c r="C35" s="42" t="s">
        <v>32</v>
      </c>
      <c r="D35" s="43"/>
      <c r="E35" s="44"/>
      <c r="F35" s="21" t="s">
        <v>33</v>
      </c>
    </row>
    <row r="36" spans="1:6" ht="15" customHeight="1" x14ac:dyDescent="0.25">
      <c r="A36" s="58"/>
      <c r="B36" s="59">
        <v>43014</v>
      </c>
      <c r="C36" s="60" t="s">
        <v>58</v>
      </c>
      <c r="D36" s="61"/>
      <c r="E36" s="62"/>
      <c r="F36" s="63">
        <v>6615</v>
      </c>
    </row>
    <row r="37" spans="1:6" ht="15" customHeight="1" x14ac:dyDescent="0.25">
      <c r="A37" s="58"/>
      <c r="B37" s="59"/>
      <c r="C37" s="60"/>
      <c r="D37" s="61"/>
      <c r="E37" s="62"/>
      <c r="F37" s="58"/>
    </row>
    <row r="38" spans="1:6" ht="15" customHeight="1" x14ac:dyDescent="0.25">
      <c r="A38" s="58"/>
      <c r="B38" s="58"/>
      <c r="C38" s="64"/>
      <c r="D38" s="65"/>
      <c r="E38" s="66"/>
      <c r="F38" s="58"/>
    </row>
    <row r="39" spans="1:6" ht="15" customHeight="1" x14ac:dyDescent="0.25">
      <c r="A39" s="58"/>
      <c r="B39" s="58"/>
      <c r="C39" s="64"/>
      <c r="D39" s="65"/>
      <c r="E39" s="66"/>
      <c r="F39" s="58"/>
    </row>
    <row r="40" spans="1:6" ht="15" customHeight="1" x14ac:dyDescent="0.25">
      <c r="A40" s="8"/>
      <c r="B40" s="29"/>
      <c r="C40" s="45"/>
      <c r="D40" s="46"/>
      <c r="E40" s="47"/>
      <c r="F40" s="30"/>
    </row>
    <row r="41" spans="1:6" ht="15" customHeight="1" x14ac:dyDescent="0.25">
      <c r="A41" s="38" t="s">
        <v>34</v>
      </c>
      <c r="B41" s="38"/>
      <c r="C41" s="38"/>
      <c r="D41" s="38"/>
      <c r="E41" s="38"/>
      <c r="F41" s="22">
        <f>SUM(F36:F40)</f>
        <v>6615</v>
      </c>
    </row>
    <row r="42" spans="1:6" ht="15" customHeight="1" x14ac:dyDescent="0.25"/>
    <row r="43" spans="1:6" ht="15" customHeight="1" x14ac:dyDescent="0.25"/>
  </sheetData>
  <mergeCells count="21">
    <mergeCell ref="C40:E40"/>
    <mergeCell ref="A41:E41"/>
    <mergeCell ref="B27:E27"/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8:E28"/>
    <mergeCell ref="A30:E30"/>
    <mergeCell ref="A31:E31"/>
    <mergeCell ref="A32:E32"/>
    <mergeCell ref="C35:E35"/>
    <mergeCell ref="C36:E36"/>
    <mergeCell ref="C37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2" workbookViewId="0">
      <selection activeCell="F20" sqref="F20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52" t="s">
        <v>41</v>
      </c>
      <c r="B1" s="52"/>
      <c r="C1" s="52"/>
      <c r="D1" s="52"/>
      <c r="E1" s="52"/>
      <c r="F1" s="52"/>
    </row>
    <row r="2" spans="1:6" x14ac:dyDescent="0.25">
      <c r="A2" s="52" t="s">
        <v>37</v>
      </c>
      <c r="B2" s="52"/>
      <c r="C2" s="52"/>
      <c r="D2" s="52"/>
      <c r="E2" s="52"/>
      <c r="F2" s="52"/>
    </row>
    <row r="4" spans="1:6" ht="15.75" hidden="1" customHeight="1" outlineLevel="1" x14ac:dyDescent="0.25">
      <c r="A4" s="3" t="s">
        <v>38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110.6</v>
      </c>
      <c r="E5" s="3" t="s">
        <v>2</v>
      </c>
      <c r="F5" s="3"/>
    </row>
    <row r="6" spans="1:6" collapsed="1" x14ac:dyDescent="0.25"/>
    <row r="7" spans="1:6" x14ac:dyDescent="0.25">
      <c r="A7" s="4" t="s">
        <v>42</v>
      </c>
      <c r="C7" s="4"/>
      <c r="D7" s="35">
        <f>'2015 (2)'!F30</f>
        <v>35666.019999999997</v>
      </c>
      <c r="E7" s="4" t="s">
        <v>4</v>
      </c>
      <c r="F7" s="4"/>
    </row>
    <row r="8" spans="1:6" x14ac:dyDescent="0.25">
      <c r="A8" s="4" t="s">
        <v>47</v>
      </c>
      <c r="C8" s="3"/>
      <c r="D8" s="6">
        <f>C15</f>
        <v>-1433.3900000000006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43</v>
      </c>
      <c r="D10" s="10" t="s">
        <v>11</v>
      </c>
      <c r="E10" s="10" t="s">
        <v>12</v>
      </c>
      <c r="F10" s="10" t="s">
        <v>44</v>
      </c>
    </row>
    <row r="11" spans="1:6" ht="31.5" x14ac:dyDescent="0.25">
      <c r="A11" s="8">
        <v>1</v>
      </c>
      <c r="B11" s="11" t="s">
        <v>14</v>
      </c>
      <c r="C11" s="23">
        <v>-1233.2000000000007</v>
      </c>
      <c r="D11" s="12">
        <v>14798.4</v>
      </c>
      <c r="E11" s="12">
        <v>14798.4</v>
      </c>
      <c r="F11" s="12">
        <f>C11-D11+E11</f>
        <v>-1233.2000000000007</v>
      </c>
    </row>
    <row r="12" spans="1:6" x14ac:dyDescent="0.25">
      <c r="A12" s="8">
        <v>2</v>
      </c>
      <c r="B12" s="11" t="s">
        <v>15</v>
      </c>
      <c r="C12" s="23">
        <v>-115.01999999999998</v>
      </c>
      <c r="D12" s="12">
        <v>1380.24</v>
      </c>
      <c r="E12" s="12">
        <v>1380.24</v>
      </c>
      <c r="F12" s="12">
        <f>C12-D12+E12</f>
        <v>-115.01999999999998</v>
      </c>
    </row>
    <row r="13" spans="1:6" ht="31.5" x14ac:dyDescent="0.25">
      <c r="A13" s="8">
        <v>3</v>
      </c>
      <c r="B13" s="11" t="s">
        <v>39</v>
      </c>
      <c r="C13" s="23">
        <v>-56.409999999999968</v>
      </c>
      <c r="D13" s="12">
        <v>676.92</v>
      </c>
      <c r="E13" s="12">
        <v>676.92</v>
      </c>
      <c r="F13" s="12">
        <f>C13-D13+E13</f>
        <v>-56.409999999999968</v>
      </c>
    </row>
    <row r="14" spans="1:6" ht="31.5" x14ac:dyDescent="0.25">
      <c r="A14" s="8">
        <v>4</v>
      </c>
      <c r="B14" s="11" t="s">
        <v>16</v>
      </c>
      <c r="C14" s="23">
        <v>-28.759999999999991</v>
      </c>
      <c r="D14" s="12">
        <v>345.12</v>
      </c>
      <c r="E14" s="12">
        <v>345.12</v>
      </c>
      <c r="F14" s="12">
        <f>C14-D14+E14</f>
        <v>-28.759999999999991</v>
      </c>
    </row>
    <row r="15" spans="1:6" x14ac:dyDescent="0.25">
      <c r="A15" s="31"/>
      <c r="B15" s="13" t="s">
        <v>17</v>
      </c>
      <c r="C15" s="28">
        <f>SUM(C11:C14)</f>
        <v>-1433.3900000000006</v>
      </c>
      <c r="D15" s="28">
        <f>SUM(D11:D14)</f>
        <v>17200.679999999997</v>
      </c>
      <c r="E15" s="28">
        <f>SUM(E11:E14)</f>
        <v>17200.679999999997</v>
      </c>
      <c r="F15" s="28">
        <f>SUM(F11:F14)</f>
        <v>-1433.3900000000006</v>
      </c>
    </row>
    <row r="17" spans="1:6" x14ac:dyDescent="0.25">
      <c r="A17" s="52" t="s">
        <v>18</v>
      </c>
      <c r="B17" s="52"/>
      <c r="C17" s="52"/>
      <c r="D17" s="52"/>
      <c r="E17" s="52"/>
      <c r="F17" s="52"/>
    </row>
    <row r="18" spans="1:6" x14ac:dyDescent="0.25">
      <c r="A18" s="32"/>
      <c r="B18" s="32"/>
      <c r="C18" s="32"/>
      <c r="D18" s="32"/>
      <c r="E18" s="32"/>
      <c r="F18" s="32"/>
    </row>
    <row r="19" spans="1:6" ht="31.5" x14ac:dyDescent="0.25">
      <c r="A19" s="10" t="s">
        <v>19</v>
      </c>
      <c r="B19" s="53" t="s">
        <v>20</v>
      </c>
      <c r="C19" s="53"/>
      <c r="D19" s="53"/>
      <c r="E19" s="53"/>
      <c r="F19" s="13" t="s">
        <v>21</v>
      </c>
    </row>
    <row r="20" spans="1:6" ht="15.75" customHeight="1" x14ac:dyDescent="0.25">
      <c r="A20" s="14">
        <v>1</v>
      </c>
      <c r="B20" s="54" t="s">
        <v>22</v>
      </c>
      <c r="C20" s="54"/>
      <c r="D20" s="54"/>
      <c r="E20" s="54"/>
      <c r="F20" s="15">
        <v>4910.6400000000003</v>
      </c>
    </row>
    <row r="21" spans="1:6" ht="15.75" customHeight="1" x14ac:dyDescent="0.25">
      <c r="A21" s="16">
        <v>2</v>
      </c>
      <c r="B21" s="48" t="s">
        <v>16</v>
      </c>
      <c r="C21" s="48"/>
      <c r="D21" s="48"/>
      <c r="E21" s="48"/>
      <c r="F21" s="17">
        <v>345.12</v>
      </c>
    </row>
    <row r="22" spans="1:6" ht="15.75" customHeight="1" x14ac:dyDescent="0.25">
      <c r="A22" s="16">
        <v>3</v>
      </c>
      <c r="B22" s="48" t="s">
        <v>36</v>
      </c>
      <c r="C22" s="48"/>
      <c r="D22" s="48"/>
      <c r="E22" s="48"/>
      <c r="F22" s="17">
        <f>0.6*110.6*12</f>
        <v>796.31999999999994</v>
      </c>
    </row>
    <row r="23" spans="1:6" ht="15.75" hidden="1" customHeight="1" outlineLevel="1" x14ac:dyDescent="0.25">
      <c r="A23" s="16">
        <v>4</v>
      </c>
      <c r="B23" s="48" t="s">
        <v>23</v>
      </c>
      <c r="C23" s="48"/>
      <c r="D23" s="48"/>
      <c r="E23" s="48"/>
      <c r="F23" s="17">
        <v>0</v>
      </c>
    </row>
    <row r="24" spans="1:6" ht="15.75" hidden="1" customHeight="1" outlineLevel="1" x14ac:dyDescent="0.25">
      <c r="A24" s="16" t="s">
        <v>24</v>
      </c>
      <c r="B24" s="48" t="s">
        <v>25</v>
      </c>
      <c r="C24" s="48"/>
      <c r="D24" s="48"/>
      <c r="E24" s="48"/>
      <c r="F24" s="18">
        <v>0</v>
      </c>
    </row>
    <row r="25" spans="1:6" ht="15.75" hidden="1" customHeight="1" outlineLevel="1" x14ac:dyDescent="0.25">
      <c r="A25" s="16" t="s">
        <v>24</v>
      </c>
      <c r="B25" s="48" t="s">
        <v>35</v>
      </c>
      <c r="C25" s="48"/>
      <c r="D25" s="48"/>
      <c r="E25" s="48"/>
      <c r="F25" s="18">
        <v>0</v>
      </c>
    </row>
    <row r="26" spans="1:6" ht="15.75" hidden="1" customHeight="1" outlineLevel="1" x14ac:dyDescent="0.25">
      <c r="A26" s="16" t="s">
        <v>24</v>
      </c>
      <c r="B26" s="48" t="s">
        <v>26</v>
      </c>
      <c r="C26" s="48"/>
      <c r="D26" s="48"/>
      <c r="E26" s="48"/>
      <c r="F26" s="18">
        <v>0</v>
      </c>
    </row>
    <row r="27" spans="1:6" ht="15.75" customHeight="1" collapsed="1" x14ac:dyDescent="0.25">
      <c r="A27" s="16">
        <v>4</v>
      </c>
      <c r="B27" s="50" t="s">
        <v>27</v>
      </c>
      <c r="C27" s="50"/>
      <c r="D27" s="50"/>
      <c r="E27" s="50"/>
      <c r="F27" s="18">
        <f>D12+D13</f>
        <v>2057.16</v>
      </c>
    </row>
    <row r="28" spans="1:6" ht="15.75" customHeight="1" x14ac:dyDescent="0.25">
      <c r="A28" s="19"/>
      <c r="B28" s="39" t="s">
        <v>28</v>
      </c>
      <c r="C28" s="39"/>
      <c r="D28" s="39"/>
      <c r="E28" s="39"/>
      <c r="F28" s="20">
        <f>F20+F21+F22+F23+F27</f>
        <v>8109.24</v>
      </c>
    </row>
    <row r="29" spans="1:6" ht="15.75" customHeight="1" x14ac:dyDescent="0.25"/>
    <row r="30" spans="1:6" ht="15.75" customHeight="1" x14ac:dyDescent="0.25">
      <c r="A30" s="40" t="s">
        <v>45</v>
      </c>
      <c r="B30" s="40"/>
      <c r="C30" s="40"/>
      <c r="D30" s="40"/>
      <c r="E30" s="40"/>
      <c r="F30" s="18">
        <f>D7+D15-F28</f>
        <v>44757.46</v>
      </c>
    </row>
    <row r="31" spans="1:6" ht="15.75" customHeight="1" x14ac:dyDescent="0.25">
      <c r="A31" s="40" t="s">
        <v>46</v>
      </c>
      <c r="B31" s="40"/>
      <c r="C31" s="40"/>
      <c r="D31" s="40"/>
      <c r="E31" s="40"/>
      <c r="F31" s="18">
        <f>F15</f>
        <v>-1433.3900000000006</v>
      </c>
    </row>
    <row r="32" spans="1:6" x14ac:dyDescent="0.25">
      <c r="A32" s="41" t="s">
        <v>40</v>
      </c>
      <c r="B32" s="41"/>
      <c r="C32" s="41"/>
      <c r="D32" s="41"/>
      <c r="E32" s="41"/>
      <c r="F32" s="18">
        <f>F31+F30</f>
        <v>43324.07</v>
      </c>
    </row>
    <row r="35" spans="1:6" x14ac:dyDescent="0.25">
      <c r="A35" s="21" t="s">
        <v>8</v>
      </c>
      <c r="B35" s="21" t="s">
        <v>31</v>
      </c>
      <c r="C35" s="42" t="s">
        <v>32</v>
      </c>
      <c r="D35" s="43"/>
      <c r="E35" s="44"/>
      <c r="F35" s="21" t="s">
        <v>33</v>
      </c>
    </row>
    <row r="36" spans="1:6" ht="15" customHeight="1" x14ac:dyDescent="0.25">
      <c r="A36" s="8"/>
      <c r="B36" s="29"/>
      <c r="C36" s="45"/>
      <c r="D36" s="46"/>
      <c r="E36" s="47"/>
      <c r="F36" s="30"/>
    </row>
    <row r="37" spans="1:6" ht="15" customHeight="1" x14ac:dyDescent="0.25">
      <c r="A37" s="38" t="s">
        <v>34</v>
      </c>
      <c r="B37" s="38"/>
      <c r="C37" s="38"/>
      <c r="D37" s="38"/>
      <c r="E37" s="38"/>
      <c r="F37" s="22">
        <f>SUM(F36:F36)</f>
        <v>0</v>
      </c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</sheetData>
  <mergeCells count="19">
    <mergeCell ref="A37:E37"/>
    <mergeCell ref="B28:E28"/>
    <mergeCell ref="A30:E30"/>
    <mergeCell ref="A31:E31"/>
    <mergeCell ref="A32:E32"/>
    <mergeCell ref="C35:E35"/>
    <mergeCell ref="C36:E36"/>
    <mergeCell ref="B27:E27"/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topLeftCell="A12" zoomScaleNormal="100" zoomScaleSheetLayoutView="100" workbookViewId="0">
      <selection activeCell="F21" sqref="F21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52" t="s">
        <v>0</v>
      </c>
      <c r="B1" s="52"/>
      <c r="C1" s="52"/>
      <c r="D1" s="52"/>
      <c r="E1" s="52"/>
      <c r="F1" s="52"/>
    </row>
    <row r="2" spans="1:6" x14ac:dyDescent="0.25">
      <c r="A2" s="52" t="s">
        <v>37</v>
      </c>
      <c r="B2" s="52"/>
      <c r="C2" s="52"/>
      <c r="D2" s="52"/>
      <c r="E2" s="52"/>
      <c r="F2" s="52"/>
    </row>
    <row r="4" spans="1:6" ht="15.75" hidden="1" customHeight="1" outlineLevel="1" x14ac:dyDescent="0.25">
      <c r="A4" s="3" t="s">
        <v>38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110.6</v>
      </c>
      <c r="E5" s="3" t="s">
        <v>2</v>
      </c>
      <c r="F5" s="3"/>
    </row>
    <row r="6" spans="1:6" collapsed="1" x14ac:dyDescent="0.25"/>
    <row r="7" spans="1:6" x14ac:dyDescent="0.25">
      <c r="A7" s="4" t="s">
        <v>3</v>
      </c>
      <c r="C7" s="4"/>
      <c r="D7" s="5">
        <f>'[1]2014'!B28</f>
        <v>26574.58</v>
      </c>
      <c r="E7" s="4" t="s">
        <v>4</v>
      </c>
      <c r="F7" s="4"/>
    </row>
    <row r="8" spans="1:6" x14ac:dyDescent="0.25">
      <c r="A8" s="4" t="s">
        <v>5</v>
      </c>
      <c r="C8" s="3"/>
      <c r="D8" s="6">
        <f>C15</f>
        <v>-1433.39</v>
      </c>
      <c r="E8" s="3" t="s">
        <v>6</v>
      </c>
      <c r="F8" s="3"/>
    </row>
    <row r="9" spans="1:6" x14ac:dyDescent="0.25">
      <c r="B9" s="3"/>
      <c r="C9" s="3"/>
      <c r="D9" s="3"/>
      <c r="E9" s="3"/>
      <c r="F9" s="7" t="s">
        <v>7</v>
      </c>
    </row>
    <row r="10" spans="1:6" ht="47.25" x14ac:dyDescent="0.25">
      <c r="A10" s="8" t="s">
        <v>8</v>
      </c>
      <c r="B10" s="9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</row>
    <row r="11" spans="1:6" ht="31.5" x14ac:dyDescent="0.25">
      <c r="A11" s="8">
        <v>1</v>
      </c>
      <c r="B11" s="11" t="s">
        <v>14</v>
      </c>
      <c r="C11" s="23">
        <v>-1233.2</v>
      </c>
      <c r="D11" s="12">
        <v>14798.4</v>
      </c>
      <c r="E11" s="12">
        <v>14798.4</v>
      </c>
      <c r="F11" s="12">
        <f>C11-D11+E11</f>
        <v>-1233.2000000000007</v>
      </c>
    </row>
    <row r="12" spans="1:6" x14ac:dyDescent="0.25">
      <c r="A12" s="8">
        <v>2</v>
      </c>
      <c r="B12" s="11" t="s">
        <v>15</v>
      </c>
      <c r="C12" s="23">
        <v>-115.02</v>
      </c>
      <c r="D12" s="12">
        <v>1380.24</v>
      </c>
      <c r="E12" s="12">
        <v>1380.24</v>
      </c>
      <c r="F12" s="12">
        <f>C12-D12+E12</f>
        <v>-115.01999999999998</v>
      </c>
    </row>
    <row r="13" spans="1:6" ht="31.5" x14ac:dyDescent="0.25">
      <c r="A13" s="8">
        <v>3</v>
      </c>
      <c r="B13" s="11" t="s">
        <v>39</v>
      </c>
      <c r="C13" s="23">
        <v>-56.41</v>
      </c>
      <c r="D13" s="12">
        <v>676.92</v>
      </c>
      <c r="E13" s="12">
        <v>676.92</v>
      </c>
      <c r="F13" s="12">
        <f>C13-D13+E13</f>
        <v>-56.409999999999968</v>
      </c>
    </row>
    <row r="14" spans="1:6" ht="31.5" x14ac:dyDescent="0.25">
      <c r="A14" s="8">
        <v>4</v>
      </c>
      <c r="B14" s="11" t="s">
        <v>16</v>
      </c>
      <c r="C14" s="23">
        <v>-28.76</v>
      </c>
      <c r="D14" s="12">
        <v>345.12</v>
      </c>
      <c r="E14" s="12">
        <v>345.12</v>
      </c>
      <c r="F14" s="12">
        <f>C14-D14+E14</f>
        <v>-28.759999999999991</v>
      </c>
    </row>
    <row r="15" spans="1:6" x14ac:dyDescent="0.25">
      <c r="A15" s="26"/>
      <c r="B15" s="13" t="s">
        <v>17</v>
      </c>
      <c r="C15" s="28">
        <f>SUM(C11:C14)</f>
        <v>-1433.39</v>
      </c>
      <c r="D15" s="28">
        <f>SUM(D11:D14)</f>
        <v>17200.679999999997</v>
      </c>
      <c r="E15" s="28">
        <f>SUM(E11:E14)</f>
        <v>17200.679999999997</v>
      </c>
      <c r="F15" s="28">
        <f>SUM(F11:F14)</f>
        <v>-1433.3900000000006</v>
      </c>
    </row>
    <row r="17" spans="1:6" x14ac:dyDescent="0.25">
      <c r="A17" s="52" t="s">
        <v>18</v>
      </c>
      <c r="B17" s="52"/>
      <c r="C17" s="52"/>
      <c r="D17" s="52"/>
      <c r="E17" s="52"/>
      <c r="F17" s="52"/>
    </row>
    <row r="18" spans="1:6" x14ac:dyDescent="0.25">
      <c r="A18" s="27"/>
      <c r="B18" s="27"/>
      <c r="C18" s="27"/>
      <c r="D18" s="27"/>
      <c r="E18" s="27"/>
      <c r="F18" s="27"/>
    </row>
    <row r="19" spans="1:6" ht="31.5" x14ac:dyDescent="0.25">
      <c r="A19" s="10" t="s">
        <v>19</v>
      </c>
      <c r="B19" s="53" t="s">
        <v>20</v>
      </c>
      <c r="C19" s="53"/>
      <c r="D19" s="53"/>
      <c r="E19" s="53"/>
      <c r="F19" s="13" t="s">
        <v>21</v>
      </c>
    </row>
    <row r="20" spans="1:6" ht="15.75" customHeight="1" x14ac:dyDescent="0.25">
      <c r="A20" s="14">
        <v>1</v>
      </c>
      <c r="B20" s="54" t="s">
        <v>22</v>
      </c>
      <c r="C20" s="54"/>
      <c r="D20" s="54"/>
      <c r="E20" s="54"/>
      <c r="F20" s="15">
        <v>4910.6400000000003</v>
      </c>
    </row>
    <row r="21" spans="1:6" ht="15.75" customHeight="1" x14ac:dyDescent="0.25">
      <c r="A21" s="16">
        <v>2</v>
      </c>
      <c r="B21" s="48" t="s">
        <v>16</v>
      </c>
      <c r="C21" s="48"/>
      <c r="D21" s="48"/>
      <c r="E21" s="48"/>
      <c r="F21" s="17">
        <v>345.12</v>
      </c>
    </row>
    <row r="22" spans="1:6" ht="15.75" customHeight="1" x14ac:dyDescent="0.25">
      <c r="A22" s="16">
        <v>3</v>
      </c>
      <c r="B22" s="48" t="s">
        <v>36</v>
      </c>
      <c r="C22" s="48"/>
      <c r="D22" s="48"/>
      <c r="E22" s="48"/>
      <c r="F22" s="17">
        <v>796.31999999999994</v>
      </c>
    </row>
    <row r="23" spans="1:6" ht="15.75" hidden="1" customHeight="1" outlineLevel="1" x14ac:dyDescent="0.25">
      <c r="A23" s="16">
        <v>4</v>
      </c>
      <c r="B23" s="48" t="s">
        <v>23</v>
      </c>
      <c r="C23" s="48"/>
      <c r="D23" s="48"/>
      <c r="E23" s="48"/>
      <c r="F23" s="17">
        <v>0</v>
      </c>
    </row>
    <row r="24" spans="1:6" ht="15.75" hidden="1" customHeight="1" outlineLevel="1" x14ac:dyDescent="0.25">
      <c r="A24" s="16" t="s">
        <v>24</v>
      </c>
      <c r="B24" s="48" t="s">
        <v>25</v>
      </c>
      <c r="C24" s="48"/>
      <c r="D24" s="48"/>
      <c r="E24" s="48"/>
      <c r="F24" s="18">
        <v>0</v>
      </c>
    </row>
    <row r="25" spans="1:6" ht="15.75" hidden="1" customHeight="1" outlineLevel="1" x14ac:dyDescent="0.25">
      <c r="A25" s="16" t="s">
        <v>24</v>
      </c>
      <c r="B25" s="48" t="s">
        <v>35</v>
      </c>
      <c r="C25" s="48"/>
      <c r="D25" s="48"/>
      <c r="E25" s="48"/>
      <c r="F25" s="18">
        <v>0</v>
      </c>
    </row>
    <row r="26" spans="1:6" ht="15.75" hidden="1" customHeight="1" outlineLevel="1" x14ac:dyDescent="0.25">
      <c r="A26" s="16" t="s">
        <v>24</v>
      </c>
      <c r="B26" s="48" t="s">
        <v>26</v>
      </c>
      <c r="C26" s="48"/>
      <c r="D26" s="48"/>
      <c r="E26" s="48"/>
      <c r="F26" s="18">
        <v>0</v>
      </c>
    </row>
    <row r="27" spans="1:6" ht="15.75" customHeight="1" collapsed="1" x14ac:dyDescent="0.25">
      <c r="A27" s="16">
        <v>4</v>
      </c>
      <c r="B27" s="50" t="s">
        <v>27</v>
      </c>
      <c r="C27" s="50"/>
      <c r="D27" s="50"/>
      <c r="E27" s="50"/>
      <c r="F27" s="18">
        <v>2057.16</v>
      </c>
    </row>
    <row r="28" spans="1:6" ht="15.75" customHeight="1" x14ac:dyDescent="0.25">
      <c r="A28" s="19"/>
      <c r="B28" s="39" t="s">
        <v>28</v>
      </c>
      <c r="C28" s="39"/>
      <c r="D28" s="39"/>
      <c r="E28" s="39"/>
      <c r="F28" s="20">
        <f>F20+F21+F22+F23+F27</f>
        <v>8109.24</v>
      </c>
    </row>
    <row r="29" spans="1:6" ht="15.75" customHeight="1" x14ac:dyDescent="0.25"/>
    <row r="30" spans="1:6" ht="15.75" customHeight="1" x14ac:dyDescent="0.25">
      <c r="A30" s="40" t="s">
        <v>29</v>
      </c>
      <c r="B30" s="40"/>
      <c r="C30" s="40"/>
      <c r="D30" s="40"/>
      <c r="E30" s="40"/>
      <c r="F30" s="18">
        <f>D7+D15-F28</f>
        <v>35666.019999999997</v>
      </c>
    </row>
    <row r="31" spans="1:6" ht="15.75" customHeight="1" x14ac:dyDescent="0.25">
      <c r="A31" s="40" t="s">
        <v>30</v>
      </c>
      <c r="B31" s="40"/>
      <c r="C31" s="40"/>
      <c r="D31" s="40"/>
      <c r="E31" s="40"/>
      <c r="F31" s="18">
        <f>F15</f>
        <v>-1433.3900000000006</v>
      </c>
    </row>
    <row r="32" spans="1:6" x14ac:dyDescent="0.25">
      <c r="A32" s="41" t="s">
        <v>40</v>
      </c>
      <c r="B32" s="41"/>
      <c r="C32" s="41"/>
      <c r="D32" s="41"/>
      <c r="E32" s="41"/>
      <c r="F32" s="18">
        <f>F31+F30</f>
        <v>34232.629999999997</v>
      </c>
    </row>
    <row r="35" spans="1:6" x14ac:dyDescent="0.25">
      <c r="A35" s="21" t="s">
        <v>8</v>
      </c>
      <c r="B35" s="21" t="s">
        <v>31</v>
      </c>
      <c r="C35" s="42" t="s">
        <v>32</v>
      </c>
      <c r="D35" s="43"/>
      <c r="E35" s="44"/>
      <c r="F35" s="21" t="s">
        <v>33</v>
      </c>
    </row>
    <row r="36" spans="1:6" ht="15" customHeight="1" x14ac:dyDescent="0.25">
      <c r="A36" s="8"/>
      <c r="B36" s="29"/>
      <c r="C36" s="45"/>
      <c r="D36" s="46"/>
      <c r="E36" s="47"/>
      <c r="F36" s="30"/>
    </row>
    <row r="37" spans="1:6" ht="15" customHeight="1" x14ac:dyDescent="0.25">
      <c r="A37" s="38" t="s">
        <v>34</v>
      </c>
      <c r="B37" s="38"/>
      <c r="C37" s="38"/>
      <c r="D37" s="38"/>
      <c r="E37" s="38"/>
      <c r="F37" s="22">
        <f>SUM(F36:F36)</f>
        <v>0</v>
      </c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</sheetData>
  <mergeCells count="19">
    <mergeCell ref="A37:E37"/>
    <mergeCell ref="B28:E28"/>
    <mergeCell ref="A30:E30"/>
    <mergeCell ref="A31:E31"/>
    <mergeCell ref="A32:E32"/>
    <mergeCell ref="C35:E35"/>
    <mergeCell ref="C36:E36"/>
    <mergeCell ref="B27:E27"/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Normal="100" zoomScaleSheetLayoutView="100" workbookViewId="0">
      <selection activeCell="F21" sqref="F21"/>
    </sheetView>
  </sheetViews>
  <sheetFormatPr defaultRowHeight="15.75" outlineLevelRow="1" x14ac:dyDescent="0.25"/>
  <cols>
    <col min="1" max="1" width="4.42578125" style="1" customWidth="1"/>
    <col min="2" max="2" width="17" style="2" customWidth="1"/>
    <col min="3" max="3" width="15.5703125" style="2" customWidth="1"/>
    <col min="4" max="4" width="13.5703125" style="2" customWidth="1"/>
    <col min="5" max="5" width="14" style="2" customWidth="1"/>
    <col min="6" max="6" width="18.140625" style="2" customWidth="1"/>
  </cols>
  <sheetData>
    <row r="1" spans="1:6" x14ac:dyDescent="0.25">
      <c r="A1" s="52" t="s">
        <v>0</v>
      </c>
      <c r="B1" s="52"/>
      <c r="C1" s="52"/>
      <c r="D1" s="52"/>
      <c r="E1" s="52"/>
      <c r="F1" s="52"/>
    </row>
    <row r="2" spans="1:6" x14ac:dyDescent="0.25">
      <c r="A2" s="52" t="s">
        <v>37</v>
      </c>
      <c r="B2" s="52"/>
      <c r="C2" s="52"/>
      <c r="D2" s="52"/>
      <c r="E2" s="52"/>
      <c r="F2" s="52"/>
    </row>
    <row r="4" spans="1:6" ht="15.75" hidden="1" customHeight="1" outlineLevel="1" x14ac:dyDescent="0.25">
      <c r="A4" s="3" t="s">
        <v>38</v>
      </c>
      <c r="C4" s="3"/>
      <c r="D4" s="3"/>
      <c r="E4" s="3"/>
      <c r="F4" s="3"/>
    </row>
    <row r="5" spans="1:6" ht="15.75" hidden="1" customHeight="1" outlineLevel="1" x14ac:dyDescent="0.25">
      <c r="A5" s="3" t="s">
        <v>1</v>
      </c>
      <c r="C5" s="3"/>
      <c r="D5" s="3">
        <v>110.6</v>
      </c>
      <c r="E5" s="3" t="s">
        <v>2</v>
      </c>
      <c r="F5" s="3"/>
    </row>
    <row r="6" spans="1:6" collapsed="1" x14ac:dyDescent="0.25"/>
    <row r="7" spans="1:6" x14ac:dyDescent="0.25">
      <c r="A7" s="4" t="s">
        <v>5</v>
      </c>
      <c r="C7" s="3"/>
      <c r="D7" s="6">
        <f>C14</f>
        <v>-1433.39</v>
      </c>
      <c r="E7" s="3" t="s">
        <v>6</v>
      </c>
      <c r="F7" s="3"/>
    </row>
    <row r="8" spans="1:6" x14ac:dyDescent="0.25">
      <c r="B8" s="3"/>
      <c r="C8" s="3"/>
      <c r="D8" s="3"/>
      <c r="E8" s="3"/>
      <c r="F8" s="7" t="s">
        <v>7</v>
      </c>
    </row>
    <row r="9" spans="1:6" ht="47.25" x14ac:dyDescent="0.25">
      <c r="A9" s="8" t="s">
        <v>8</v>
      </c>
      <c r="B9" s="9" t="s">
        <v>9</v>
      </c>
      <c r="C9" s="10" t="s">
        <v>10</v>
      </c>
      <c r="D9" s="10" t="s">
        <v>11</v>
      </c>
      <c r="E9" s="10" t="s">
        <v>12</v>
      </c>
      <c r="F9" s="10" t="s">
        <v>13</v>
      </c>
    </row>
    <row r="10" spans="1:6" ht="31.5" x14ac:dyDescent="0.25">
      <c r="A10" s="8">
        <v>1</v>
      </c>
      <c r="B10" s="11" t="s">
        <v>14</v>
      </c>
      <c r="C10" s="23">
        <v>-1233.2</v>
      </c>
      <c r="D10" s="12">
        <v>14798.4</v>
      </c>
      <c r="E10" s="12">
        <v>14798.4</v>
      </c>
      <c r="F10" s="12">
        <f>C10-D10+E10</f>
        <v>-1233.2000000000007</v>
      </c>
    </row>
    <row r="11" spans="1:6" x14ac:dyDescent="0.25">
      <c r="A11" s="8">
        <v>2</v>
      </c>
      <c r="B11" s="11" t="s">
        <v>15</v>
      </c>
      <c r="C11" s="23">
        <v>-115.02</v>
      </c>
      <c r="D11" s="12">
        <v>1380.24</v>
      </c>
      <c r="E11" s="12">
        <v>1380.24</v>
      </c>
      <c r="F11" s="12">
        <f>C11-D11+E11</f>
        <v>-115.01999999999998</v>
      </c>
    </row>
    <row r="12" spans="1:6" ht="31.5" x14ac:dyDescent="0.25">
      <c r="A12" s="8">
        <v>3</v>
      </c>
      <c r="B12" s="11" t="s">
        <v>39</v>
      </c>
      <c r="C12" s="23">
        <v>-56.41</v>
      </c>
      <c r="D12" s="12">
        <v>676.92</v>
      </c>
      <c r="E12" s="12">
        <v>676.92</v>
      </c>
      <c r="F12" s="12">
        <f>C12-D12+E12</f>
        <v>-56.409999999999968</v>
      </c>
    </row>
    <row r="13" spans="1:6" ht="31.5" x14ac:dyDescent="0.25">
      <c r="A13" s="8">
        <v>4</v>
      </c>
      <c r="B13" s="11" t="s">
        <v>16</v>
      </c>
      <c r="C13" s="23">
        <v>-28.76</v>
      </c>
      <c r="D13" s="12">
        <v>345.12</v>
      </c>
      <c r="E13" s="12">
        <v>345.12</v>
      </c>
      <c r="F13" s="12">
        <f>C13-D13+E13</f>
        <v>-28.759999999999991</v>
      </c>
    </row>
    <row r="14" spans="1:6" x14ac:dyDescent="0.25">
      <c r="A14" s="25"/>
      <c r="B14" s="13" t="s">
        <v>17</v>
      </c>
      <c r="C14" s="28">
        <f>SUM(C10:C13)</f>
        <v>-1433.39</v>
      </c>
      <c r="D14" s="28">
        <f>SUM(D10:D13)</f>
        <v>17200.679999999997</v>
      </c>
      <c r="E14" s="28">
        <f>SUM(E10:E13)</f>
        <v>17200.679999999997</v>
      </c>
      <c r="F14" s="28">
        <f>SUM(F10:F13)</f>
        <v>-1433.3900000000006</v>
      </c>
    </row>
    <row r="16" spans="1:6" x14ac:dyDescent="0.25">
      <c r="A16" s="52" t="s">
        <v>18</v>
      </c>
      <c r="B16" s="52"/>
      <c r="C16" s="52"/>
      <c r="D16" s="52"/>
      <c r="E16" s="52"/>
      <c r="F16" s="52"/>
    </row>
    <row r="17" spans="1:6" x14ac:dyDescent="0.25">
      <c r="A17" s="24"/>
      <c r="B17" s="24"/>
      <c r="C17" s="24"/>
      <c r="D17" s="24"/>
      <c r="E17" s="24"/>
      <c r="F17" s="24"/>
    </row>
    <row r="18" spans="1:6" ht="31.5" x14ac:dyDescent="0.25">
      <c r="A18" s="10" t="s">
        <v>19</v>
      </c>
      <c r="B18" s="53" t="s">
        <v>20</v>
      </c>
      <c r="C18" s="53"/>
      <c r="D18" s="53"/>
      <c r="E18" s="53"/>
      <c r="F18" s="13" t="s">
        <v>21</v>
      </c>
    </row>
    <row r="19" spans="1:6" ht="15.75" customHeight="1" x14ac:dyDescent="0.25">
      <c r="A19" s="14">
        <v>1</v>
      </c>
      <c r="B19" s="54" t="s">
        <v>22</v>
      </c>
      <c r="C19" s="54"/>
      <c r="D19" s="54"/>
      <c r="E19" s="54"/>
      <c r="F19" s="15">
        <v>4910.6400000000003</v>
      </c>
    </row>
    <row r="20" spans="1:6" ht="15.75" customHeight="1" x14ac:dyDescent="0.25">
      <c r="A20" s="16">
        <v>2</v>
      </c>
      <c r="B20" s="48" t="s">
        <v>16</v>
      </c>
      <c r="C20" s="48"/>
      <c r="D20" s="48"/>
      <c r="E20" s="48"/>
      <c r="F20" s="17">
        <v>345.12</v>
      </c>
    </row>
    <row r="21" spans="1:6" ht="15.75" customHeight="1" x14ac:dyDescent="0.25">
      <c r="A21" s="16">
        <v>3</v>
      </c>
      <c r="B21" s="48" t="s">
        <v>36</v>
      </c>
      <c r="C21" s="48"/>
      <c r="D21" s="48"/>
      <c r="E21" s="48"/>
      <c r="F21" s="17">
        <v>796.31999999999994</v>
      </c>
    </row>
    <row r="22" spans="1:6" ht="15.75" hidden="1" customHeight="1" outlineLevel="1" x14ac:dyDescent="0.25">
      <c r="A22" s="16">
        <v>4</v>
      </c>
      <c r="B22" s="48" t="s">
        <v>23</v>
      </c>
      <c r="C22" s="48"/>
      <c r="D22" s="48"/>
      <c r="E22" s="48"/>
      <c r="F22" s="17">
        <v>0</v>
      </c>
    </row>
    <row r="23" spans="1:6" ht="15.75" hidden="1" customHeight="1" outlineLevel="1" x14ac:dyDescent="0.25">
      <c r="A23" s="16" t="s">
        <v>24</v>
      </c>
      <c r="B23" s="48" t="s">
        <v>25</v>
      </c>
      <c r="C23" s="48"/>
      <c r="D23" s="48"/>
      <c r="E23" s="48"/>
      <c r="F23" s="18">
        <v>0</v>
      </c>
    </row>
    <row r="24" spans="1:6" ht="15.75" hidden="1" customHeight="1" outlineLevel="1" x14ac:dyDescent="0.25">
      <c r="A24" s="16" t="s">
        <v>24</v>
      </c>
      <c r="B24" s="48" t="s">
        <v>35</v>
      </c>
      <c r="C24" s="48"/>
      <c r="D24" s="48"/>
      <c r="E24" s="48"/>
      <c r="F24" s="18">
        <v>0</v>
      </c>
    </row>
    <row r="25" spans="1:6" ht="15.75" hidden="1" customHeight="1" outlineLevel="1" x14ac:dyDescent="0.25">
      <c r="A25" s="16" t="s">
        <v>24</v>
      </c>
      <c r="B25" s="48" t="s">
        <v>26</v>
      </c>
      <c r="C25" s="48"/>
      <c r="D25" s="48"/>
      <c r="E25" s="48"/>
      <c r="F25" s="18">
        <v>0</v>
      </c>
    </row>
    <row r="26" spans="1:6" ht="15.75" customHeight="1" collapsed="1" x14ac:dyDescent="0.25">
      <c r="A26" s="16">
        <v>4</v>
      </c>
      <c r="B26" s="50" t="s">
        <v>27</v>
      </c>
      <c r="C26" s="50"/>
      <c r="D26" s="50"/>
      <c r="E26" s="50"/>
      <c r="F26" s="18">
        <v>2057.16</v>
      </c>
    </row>
    <row r="27" spans="1:6" ht="15.75" customHeight="1" x14ac:dyDescent="0.25">
      <c r="A27" s="19"/>
      <c r="B27" s="39" t="s">
        <v>28</v>
      </c>
      <c r="C27" s="39"/>
      <c r="D27" s="39"/>
      <c r="E27" s="39"/>
      <c r="F27" s="20">
        <f>F19+F20+F21+F22+F26</f>
        <v>8109.24</v>
      </c>
    </row>
    <row r="28" spans="1:6" ht="15.75" customHeight="1" x14ac:dyDescent="0.25"/>
    <row r="29" spans="1:6" ht="15.75" customHeight="1" x14ac:dyDescent="0.25">
      <c r="A29" s="40" t="s">
        <v>29</v>
      </c>
      <c r="B29" s="40"/>
      <c r="C29" s="40"/>
      <c r="D29" s="40"/>
      <c r="E29" s="40"/>
      <c r="F29" s="18">
        <f>D14-F27</f>
        <v>9091.4399999999969</v>
      </c>
    </row>
    <row r="30" spans="1:6" ht="15.75" customHeight="1" x14ac:dyDescent="0.25">
      <c r="A30" s="40" t="s">
        <v>30</v>
      </c>
      <c r="B30" s="40"/>
      <c r="C30" s="40"/>
      <c r="D30" s="40"/>
      <c r="E30" s="40"/>
      <c r="F30" s="18">
        <f>F14</f>
        <v>-1433.3900000000006</v>
      </c>
    </row>
    <row r="31" spans="1:6" x14ac:dyDescent="0.25">
      <c r="A31" s="41" t="s">
        <v>40</v>
      </c>
      <c r="B31" s="41"/>
      <c r="C31" s="41"/>
      <c r="D31" s="41"/>
      <c r="E31" s="41"/>
      <c r="F31" s="18">
        <f>F30+F29</f>
        <v>7658.0499999999965</v>
      </c>
    </row>
    <row r="34" spans="1:6" x14ac:dyDescent="0.25">
      <c r="A34" s="21" t="s">
        <v>8</v>
      </c>
      <c r="B34" s="21" t="s">
        <v>31</v>
      </c>
      <c r="C34" s="42" t="s">
        <v>32</v>
      </c>
      <c r="D34" s="43"/>
      <c r="E34" s="44"/>
      <c r="F34" s="21" t="s">
        <v>33</v>
      </c>
    </row>
    <row r="35" spans="1:6" ht="15" customHeight="1" x14ac:dyDescent="0.25">
      <c r="A35" s="8"/>
      <c r="B35" s="29"/>
      <c r="C35" s="45"/>
      <c r="D35" s="46"/>
      <c r="E35" s="47"/>
      <c r="F35" s="30"/>
    </row>
    <row r="36" spans="1:6" ht="15" customHeight="1" x14ac:dyDescent="0.25">
      <c r="A36" s="38" t="s">
        <v>34</v>
      </c>
      <c r="B36" s="38"/>
      <c r="C36" s="38"/>
      <c r="D36" s="38"/>
      <c r="E36" s="38"/>
      <c r="F36" s="22">
        <f>SUM(F35:F35)</f>
        <v>0</v>
      </c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</sheetData>
  <mergeCells count="19">
    <mergeCell ref="C35:E35"/>
    <mergeCell ref="B22:E22"/>
    <mergeCell ref="B23:E23"/>
    <mergeCell ref="B24:E24"/>
    <mergeCell ref="A30:E30"/>
    <mergeCell ref="C34:E34"/>
    <mergeCell ref="A36:E36"/>
    <mergeCell ref="A1:F1"/>
    <mergeCell ref="A2:F2"/>
    <mergeCell ref="B19:E19"/>
    <mergeCell ref="B20:E20"/>
    <mergeCell ref="A29:E29"/>
    <mergeCell ref="B25:E25"/>
    <mergeCell ref="B26:E26"/>
    <mergeCell ref="B27:E27"/>
    <mergeCell ref="B21:E21"/>
    <mergeCell ref="A16:F16"/>
    <mergeCell ref="B18:E18"/>
    <mergeCell ref="A31:E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2017</vt:lpstr>
      <vt:lpstr>2016</vt:lpstr>
      <vt:lpstr>2015 (2)</vt:lpstr>
      <vt:lpstr>2015</vt:lpstr>
      <vt:lpstr>'2015'!Область_печати</vt:lpstr>
      <vt:lpstr>'2015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cp:lastPrinted>2017-07-17T11:08:59Z</cp:lastPrinted>
  <dcterms:created xsi:type="dcterms:W3CDTF">2016-02-16T08:22:35Z</dcterms:created>
  <dcterms:modified xsi:type="dcterms:W3CDTF">2018-03-01T14:21:47Z</dcterms:modified>
</cp:coreProperties>
</file>